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fcorp-my.sharepoint.com/personal/bruna_rocha_brf_com/Documents/area de trabalho/vendas sucateiro abril/"/>
    </mc:Choice>
  </mc:AlternateContent>
  <xr:revisionPtr revIDLastSave="87" documentId="8_{A57A0100-7867-4B33-A1D2-E5CFBA13A2A5}" xr6:coauthVersionLast="45" xr6:coauthVersionMax="45" xr10:uidLastSave="{D80F5240-7660-4CA4-8236-2F2BC6FC3408}"/>
  <bookViews>
    <workbookView xWindow="-110" yWindow="-110" windowWidth="19420" windowHeight="10420" xr2:uid="{5E5689F3-9F8E-4435-A998-74C98BBB3C0A}"/>
  </bookViews>
  <sheets>
    <sheet name="Planilha1" sheetId="1" r:id="rId1"/>
    <sheet name="Planilh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2" i="1"/>
  <c r="Q30" i="1"/>
  <c r="R4" i="1"/>
  <c r="T4" i="1" s="1"/>
  <c r="R6" i="1"/>
  <c r="R12" i="1"/>
  <c r="T12" i="1" s="1"/>
  <c r="R20" i="1"/>
  <c r="T20" i="1" s="1"/>
  <c r="R21" i="1"/>
  <c r="R22" i="1"/>
  <c r="R8" i="1"/>
  <c r="T8" i="1" s="1"/>
  <c r="R9" i="1"/>
  <c r="T9" i="1" s="1"/>
  <c r="R11" i="1"/>
  <c r="R13" i="1"/>
  <c r="R15" i="1"/>
  <c r="R16" i="1"/>
  <c r="T16" i="1" s="1"/>
  <c r="R17" i="1"/>
  <c r="T17" i="1" s="1"/>
  <c r="R18" i="1"/>
  <c r="T18" i="1" s="1"/>
  <c r="R23" i="1"/>
  <c r="T23" i="1" s="1"/>
  <c r="R26" i="1"/>
  <c r="T26" i="1" s="1"/>
  <c r="R27" i="1"/>
  <c r="R2" i="1"/>
  <c r="R7" i="1"/>
  <c r="R25" i="1"/>
  <c r="T25" i="1" s="1"/>
  <c r="R28" i="1"/>
  <c r="T28" i="1" s="1"/>
  <c r="R5" i="1"/>
  <c r="T5" i="1" s="1"/>
  <c r="R10" i="1"/>
  <c r="T10" i="1" s="1"/>
  <c r="R14" i="1"/>
  <c r="T14" i="1" s="1"/>
  <c r="R19" i="1"/>
  <c r="R24" i="1"/>
  <c r="T24" i="1" s="1"/>
  <c r="R29" i="1"/>
  <c r="R3" i="1"/>
  <c r="T3" i="1" s="1"/>
  <c r="T21" i="1" l="1"/>
  <c r="T29" i="1"/>
  <c r="T7" i="1"/>
  <c r="T15" i="1"/>
  <c r="T2" i="1"/>
  <c r="T30" i="1" s="1"/>
  <c r="T13" i="1"/>
  <c r="T6" i="1"/>
  <c r="T22" i="1"/>
  <c r="T19" i="1"/>
  <c r="T27" i="1"/>
  <c r="T11" i="1"/>
</calcChain>
</file>

<file path=xl/sharedStrings.xml><?xml version="1.0" encoding="utf-8"?>
<sst xmlns="http://schemas.openxmlformats.org/spreadsheetml/2006/main" count="464" uniqueCount="187">
  <si>
    <t>Nº</t>
  </si>
  <si>
    <t>Categoria</t>
  </si>
  <si>
    <t>Sub Categotia</t>
  </si>
  <si>
    <t>Condição</t>
  </si>
  <si>
    <t>Valor Unitário Final(R$)</t>
  </si>
  <si>
    <t>Observações</t>
  </si>
  <si>
    <t>Pontos Positivos</t>
  </si>
  <si>
    <t>Cidade</t>
  </si>
  <si>
    <t>FOTO?</t>
  </si>
  <si>
    <t>ELEMENTOS DE FIXAÇÃO</t>
  </si>
  <si>
    <t>PARAFUSO SEM CABECA</t>
  </si>
  <si>
    <t>Novo</t>
  </si>
  <si>
    <t>PARAFUSO S/CAB AC SEXTAVADO INTERNO M8X4</t>
  </si>
  <si>
    <t>UN</t>
  </si>
  <si>
    <t>PARAFUSO S/CABECA MATERIAL_CONSTRUTIVO:ACO CARBONO REVESTIMENTO_PROTECAO: GALVANIZADO TIPO_ROSCA: METRICA FORMA_APRESENTACAO: SEXTAVADO INTERNO NORMA_CONSTRUTIVA: DIN-916 NUMERO_FIOS_POL_PASSO: 1,25MM CLASSE_RESISTENCIA: 12,9 DETALHE_PONTA: CONCAVA RECARTI砨핡큀Ľ화Ľ૾ສ_x0005_</t>
  </si>
  <si>
    <t>MT</t>
  </si>
  <si>
    <t>LUCAS DO RIO VERDE</t>
  </si>
  <si>
    <t>Não</t>
  </si>
  <si>
    <t>PARAFUSO ATARRACHANTE</t>
  </si>
  <si>
    <t>PARAFUSO ATARRACHANTE FENDA REDONDA 4,20</t>
  </si>
  <si>
    <t>PARAFUSO ATARRACHANTE DETALHE_CABECA: FENDA TIPO_CABECA: REDONDA MATERIAL_CONSTRUTIVO: ACO CARBONO REVESTIMENTO_PROTECAO: GALVANIZADO COMPRIMENTO_ROSCA: TOTAL NORMA_CONSTRUTIVA: DIN-7971 DIMENSAO: 4,20X19,00MM</t>
  </si>
  <si>
    <t>PARAFUSO</t>
  </si>
  <si>
    <t>PARAF SEXT SEXT EXT AC 1/2X1.1/2POL</t>
  </si>
  <si>
    <t>PARAFUSO TIPO_CABECA: SEXTAVADA DETALHE_CABECA: SEXTAVADO EXTERNO MATERIAL_CONSTRUTIVO: ACO CARBONO REVESTIMENTO_PROTECAO: ZINCADO NUMERO_FIOS_POL_PASSO: 13FPPCLASSE_RESISTENCIA: 5.8 COMPRIMENTO_ROSCA: TOTAL DIMENSAO: 1/2X1.1/2POL NORMA_CONSTRUTIVA: ANSI-B砨핡큀Ľ화Ľ૾ສ_x0005_</t>
  </si>
  <si>
    <t>PARAFUSO COM CABECA</t>
  </si>
  <si>
    <t>PARAF SEXT SEXT EXT M10X20MM INOX</t>
  </si>
  <si>
    <t>PARAFUSO TIPO_CABECA: SEXTAVADA DETALHE_CABECA: SEXTAVADO EXTERNO DIMENSAO: M10X20MM NUMERO_FIOS_POL_PASSO: 1,50MM ACESSORIO: S/ACESSORIOS MATERIAL_CONSTRUTIVO: ACO INOX REVESTIMENTO_PROTECAO: POLIDOCOMPRIMENTO_ROSCA: TOTAL CLASSE_RESISTENCIA: 18.8 NORMA_C砨핡큀Ľ화Ľ૾ສ_x0005_</t>
  </si>
  <si>
    <t>PARAF CIL SEXT INT INOX 304 M3X12MM</t>
  </si>
  <si>
    <t>PARAFUSO TIPO_CABECA: CILINDRICA DETALHE_CABECA: SEXTAVADO INTERNO MATERIAL_CONSTRUTIVO: ACO INOX AISI 304 REVESTIMENTO_PROTECAO: POLIDO NUMERO_FIOS_POL_PASSO:0,50MM CLASSE_RESISTENCIA: 18.8 COMPRIMENTO_ROSCA: TOTAL DIMENSAO: M3X12MM NORMA_CONSTRUTIVA: DIN砨핡큀Ľ화Ľ૾ສ_x0005_</t>
  </si>
  <si>
    <t>PARAFUSO S/CAB AC SEXTAVADO INTERNO M8X2</t>
  </si>
  <si>
    <t>PARAFUSO S/CABECA MATERIAL_CONSTRUTIVO:ACO CARBONO REVESTIMENTO_PROTECAO: GALVANIZADO TIPO_ROSCA: UNC FORMA_APRESENTACAO: SEXTAVADO INTERNO NORMA_CONSTRUTIVA:DIN-916 NUMERO_FIOS_POL_PASSO: 1,25MM CLASSE_RESISTENCIA: 12,9 DETALHE_PONTA: CONCAVA RECARTILHADA砨핡큀Ľ화Ľ૾ສ_x0005_</t>
  </si>
  <si>
    <t>PARAF CIL SEXT INT A LG M5X35MM</t>
  </si>
  <si>
    <t>PARAFUSO TIPO_CABECA: CILINDRICA DETALHE_CABECA: SEXTAVADO INTERNO MATERIAL_CONSTRUTIVO: ACO LIGA REVESTIMENTO_PROTECAO: OXIDADO NUMERO_FIOS_POL_PASSO: 0,80MM CLASSE_RESISTENCIA: 12.9 COMPRIMENTO_ROSCA: 22MM DIMENSAO: M5X35MM NORMA_CONSTRUTIVA: DIN-912</t>
  </si>
  <si>
    <t>PARAF CIL SEXT INT INOX 304 M4X10MM</t>
  </si>
  <si>
    <t>PC</t>
  </si>
  <si>
    <t>PARAFUSO TIPO_CABECA: CILINDRICA DETALHE_CABECA: SEXTAVADO INTERNO MATERIAL_CONSTRUTIVO: ACO INOX AISI 304 REVESTIMENTO_PROTECAO: POLIDO NUMERO_FIOS_POL_PASSO:0,70MM CLASSE_RESISTENCIA: 18.8 COMPRIMENTO_ROSCA: TOTAL DIMENSAO: M4X10MM NORMA_CONSTRUTIVA: DIN砨핡큀Ľ화Ľ૾ສ_x0005_</t>
  </si>
  <si>
    <t>NOVA MUTUM</t>
  </si>
  <si>
    <t>PARAF SEXT COMUM 3/16X1.1/2" INOX</t>
  </si>
  <si>
    <t>PARAFUSO TIPO_CABECA: SEXTAVADA DETALHE_CABECA: COMUM DIMENSAO: 3/16X1.1/2" NUMERO_FIOS_POL_PASSO: 23FPP MATERIAL_CONSTRUTIVO: ACO INOX REVESTIMENTO_PROTECAO: POLIDO COMPRIMENTO_ROSCA: TOTAL CLASSE_RESISTENCIA: 18.8 NORMA_CONSTRUTIVA: ANSI-B18.2.1 ACESSORI砨핡큀Ľ화Ľ૾ສ_x0005_</t>
  </si>
  <si>
    <t>PARAF SEXT SEXT EXT INOX 304 5/16X1.1/2P</t>
  </si>
  <si>
    <t>PARAFUSO TIPO_CABECA: SEXTAVADA DETALHE_CABECA: SEXTAVADO EXTERNO MATERIAL_CONSTRUTIVO: ACO INOX AISI 304 REVESTIMENTO_PROTECAO: POLIDO NUMERO_FIOS_POL_PASSO: 18FPP CLASSE_RESISTENCIA: 18.8 COMPRIMENTO_ROSCA: TOTAL DIMENSAO: 5/16X1.1/2POL NORMA_CONSTRUTIVA砨핡큀Ľ화Ľ૾ສ_x0005_</t>
  </si>
  <si>
    <t>PARAF CIL SEXT INT INOX 304 M8X35MM</t>
  </si>
  <si>
    <t>PARAFUSO TIPO_CABECA: CILINDRICA DETALHE_CABECA: SEXTAVADO INTERNO MATERIAL_CONSTRUTIVO: ACO INOX AISI 304 REVESTIMENTO_PROTECAO: POLIDO NUMERO_FIOS_POL_PASSO:1,25MM CLASSE_RESISTENCIA: 8.8 COMPRIMENTO_ROSCA: TOTAL DIMENSAO: M8X35MM NORMA_CONSTRUTIVA: DIN-砨핡큀Ľ화Ľ૾ສ_x0005_</t>
  </si>
  <si>
    <t>PARAF SEXT SEXT EXT INOX 304 5/8X1POL</t>
  </si>
  <si>
    <t>PARAFUSO TIPO_CABECA: SEXTAVADA DETALHE_CABECA: SEXTAVADO EXTERNO MATERIAL_CONSTRUTIVO: ACO INOX AISI 304 REVESTIMENTO_PROTECAO: POLIDO NUMERO_FIOS_POL_PASSO: 11FPP CLASSE_RESISTENCIA: 18.8 COMPRIMENTO_ROSCA: TOTAL DIMENSAO: 5/8X1POL NORMA_CONSTRUTIVA: ANS砨핡큀Ľ화Ľ૾ສ_x0005_</t>
  </si>
  <si>
    <t>PARAF SEXT SEXT EXT INOX 304 1/2X1POL</t>
  </si>
  <si>
    <t>PARAFUSO TIPO_CABECA: SEXTAVADA DETALHE_CABECA: SEXTAVADO EXTERNO MATERIAL_CONSTRUTIVO: ACO INOX AISI 304 REVESTIMENTO_PROTECAO: POLIDO NUMERO_FIOS_POL_PASSO: 13FPP CLASSE_RESISTENCIA: 18.8 COMPRIMENTO_ROSCA: TOTAL DIMENSAO: 1/2X1POL NORMA_CONSTRUTIVA: ANS砨핡큀Ľ화Ľ૾ສ_x0005_</t>
  </si>
  <si>
    <t>PARAF SEXT SEXT EXT 7/16X1" INOX</t>
  </si>
  <si>
    <t>PARAFUSO TIPO_CABECA: SEXTAVADA DIMENSAO: 7/16X1" NUMERO_FIOS_POL_PASSO: 14FPP MATERIAL_CONSTRUTIVO: ACO INOX REVESTIMENTO_PROTECAO: POLIDO COMPRIMENTO_ROSCA: TOTAL CLASSE_RESISTENCIA: 18.8 NORMA_CONSTRUTIVA: ANSI-B18.2.1 ACESSORIO: S/ACESSORIOS DETALHE_CA砨핡큀Ľ화Ľ૾ສ_x0005_</t>
  </si>
  <si>
    <t>PARAF SEXT SEXT EXT INOX 304 3/8X3POL</t>
  </si>
  <si>
    <t>PARAFUSO TIPO_CABECA: SEXTAVADA DETALHE_CABECA: SEXTAVADO EXTERNO MATERIAL_CONSTRUTIVO: ACO INOX AISI 304 REVESTIMENTO_PROTECAO: POLIDO NUMERO_FIOS_POL_PASSO: 16FPP CLASSE_RESISTENCIA: 18.8 COMPRIMENTO_ROSCA: TOTAL DIMENSAO: 3/8X3POL NORMA_CONSTRUTIVA: ANS砨핡큀Ľ화Ľ૾ສ_x0005_</t>
  </si>
  <si>
    <t>PARAF SEXT SEXT EXT INOX 304 7/16X1.1/2P</t>
  </si>
  <si>
    <t>PARAFUSO TIPO_CABECA: SEXTAVADA DETALHE_CABECA: SEXTAVADO EXTERNO MATERIAL_CONSTRUTIVO: ACO INOX AISI 304 REVESTIMENTO_PROTECAO: POLIDO NUMERO_FIOS_POL_PASSO: 14FPP CLASSE_RESISTENCIA: 8.8 COMPRIMENTO_ROSCA: TOTAL DIMENSAO: 7/16X1.1/2POL NORMA_CONSTRUTIVA:砨핡큀Ľ화Ľ૾ສ_x0005_</t>
  </si>
  <si>
    <t>PARAF SEXT EXTERNO RESSALTO INOX 304 3/4</t>
  </si>
  <si>
    <t>PARAFUSO TIPO_CABECA: SEXTAVADA DETALHE_CABECA: EXTERNO RESSALTO MATERIAL_CONSTRUTIVO: ACO INOX AISI 304 REVESTIMENTO_PROTECAO: POLIDO NUMERO_FIOS_POL_PASSO: 10FPP CLASSE_RESISTENCIA: A2 70 COMPRIMENTO_ROSCA: TOTAL DIMENSAO: 3/4X1.1/2POL NORMA_CONSTRUTIVA:砨핡큀Ľ화Ľ૾ສ_x0005_</t>
  </si>
  <si>
    <t>PARAF SEXT SEXT EXT INOX 304 5/8X1.1/2PO</t>
  </si>
  <si>
    <t>PARAFUSO TIPO_CABECA: SEXTAVADA DETALHE_CABECA: SEXTAVADO EXTERNO MATERIAL_CONSTRUTIVO: ACO INOX AISI 304 REVESTIMENTO_PROTECAO: POLIDO NUMERO_FIOS_POL_PASSO: 11FPP CLASSE_RESISTENCIA: 18.8 COMPRIMENTO_ROSCA: TOTAL DIMENSAO: 5/8X1.1/2POL NORMA_CONSTRUTIVA:砨핡큀Ľ화Ľ૾ສ_x0005_</t>
  </si>
  <si>
    <t>PARAFUSO SEXTAVADA SEXT EXT 1/2X1.1/2"</t>
  </si>
  <si>
    <t>PARAFUSO TIPO_CABECA: SEXTAVADA DETALHE_CABECA: SEXTAVADO EXTERNO MATERIAL_CONSTRUTIVO: ACO CARBONO NORMA_CONSTRUTIVA: ANSI-B18.2.1 REVESTIMENTO_PROTECAO: GALVANIZADO NUMERO_FIOS_POL_PASSO: 13FPP CLASSE_RESISTENCIA: 8.8 COMPRIMENTO_ROSCA: TOTAL DIMENSAO: 1砨핡큀Ľ화Ľ૾ສ_x0005_</t>
  </si>
  <si>
    <t>PEÇAS EQUIPAMENTOS</t>
  </si>
  <si>
    <t>EQUIPAMENTOS BUHLER</t>
  </si>
  <si>
    <t>PARAFUSO DPHE10147010 BUHLER</t>
  </si>
  <si>
    <t>PARAFUSO EQUIPAMENTO: PELETIZADOR MODELO_SERIE: DPHE900300 REFERENCIA: DPHE10147010 NOME_FABRICANTE: BUHLER</t>
  </si>
  <si>
    <t>ELÉTRICO</t>
  </si>
  <si>
    <t>CONECTOR PASSAGEM (BORNE)</t>
  </si>
  <si>
    <t>CONEC PASSAG 16,0MM2 PARAF 8WA10111PK00</t>
  </si>
  <si>
    <t>CONECTOR PASSAGEM MATERIAL_CARCACA: TERMOPLASTICO COR: AMARELO/VERDE BITOLA_CABO: 16,0MM2 TENSAO_NOMINAL: NAO APLICAVELCORRENTE_NOMINAL: NAO APLICAVEL FIXACAO: PARAFUSO LARGURA: 12MM QUANTIDADE_TERMINAIS: SIMPLES REFERENCIA: 8WA10111PK00 NOME_FABRICANTE: S砨핡큀Ľ화Ľ૾ສ_x0005_</t>
  </si>
  <si>
    <t>EQUIPAMENTOS TECMAES/JETFIX</t>
  </si>
  <si>
    <t>PARAF ST10 TECMAES</t>
  </si>
  <si>
    <t>PARAFUSO EQUIPAMENTO: SELADORA MODELO_SERIE: JETFIX 50/12 REFERENCIA: ST10 NOME_FABRICANTE: TECMAES</t>
  </si>
  <si>
    <t>EQUIPAMENTOS ULMA</t>
  </si>
  <si>
    <t>PARAFUSO 3480528 ULMA</t>
  </si>
  <si>
    <t>PARAFUSO EQUIPAMENTO: EMBALADORA MODELO_SERIE: SUPER CHIK REFERENCIA: 3480528 NOME_FABRICANTE: ULMA</t>
  </si>
  <si>
    <t>PARAFUSO ST08 TECMAES</t>
  </si>
  <si>
    <t>PARAFUSO EQUIPAMENTO: SELADORA MODELO_SERIE: JETFIX 50/12 REFERENCIA: ST08 NOME_FABRICANTE: TECMAES</t>
  </si>
  <si>
    <t>EQUIPAMENTOS SELOVAC</t>
  </si>
  <si>
    <t>PARAFUSO TUBULAR SBV250024 SELOVAC</t>
  </si>
  <si>
    <t>PARAFUSO TUBULAR EQUIPAMENTO: BOMBA VACUO MODELO_SERIE: SBV250 REFERENCIA: SBV250024 NOME_FABRICANTE: SELOVAC</t>
  </si>
  <si>
    <t>EQUIPAMENTOS FRINOX</t>
  </si>
  <si>
    <t>PARAFUSO 11807 FRINOX</t>
  </si>
  <si>
    <t>PARAFUSO EQUIPAMENTO: EMBALADORA DE MUIDOS MODELO_SERIE: FR0733 REFERENCIA: 11807 NOME_FABRICANTE: FRINOX</t>
  </si>
  <si>
    <t>PARAF ST11 JETFIX</t>
  </si>
  <si>
    <t>PARAFUSO EQUIPAMENTO: DIVERSOS MODELO_SERIE: DIVERSOS REFERENCIA: ST11 NOME_FABRICANTE: JETFIX</t>
  </si>
  <si>
    <t>EQUIPAMENTOS MARKEM-IMAJE</t>
  </si>
  <si>
    <t>KIT PARAFUSO A36066 IMAJE</t>
  </si>
  <si>
    <t>CJ</t>
  </si>
  <si>
    <t>KIT PARAFUSO EQUIPAMENTO: IMPRESSORA MODELO_SERIE: 90301GE REFERENCIA: A36066 NOME_FABRICANTE: IMAJE</t>
  </si>
  <si>
    <t>----------------------------------------------------------------------------------------------------------------------------------------------------------------------------------------------------------------------------</t>
  </si>
  <si>
    <t>Centro</t>
  </si>
  <si>
    <t xml:space="preserve">Desc. Centro                  </t>
  </si>
  <si>
    <t xml:space="preserve">Hierarquia   </t>
  </si>
  <si>
    <t>Material</t>
  </si>
  <si>
    <t xml:space="preserve">Texto breve do material                 </t>
  </si>
  <si>
    <t>UM</t>
  </si>
  <si>
    <t>Depósito</t>
  </si>
  <si>
    <t>N. Lote</t>
  </si>
  <si>
    <t>Qtde estoq</t>
  </si>
  <si>
    <t>Unitário</t>
  </si>
  <si>
    <t>Valor Tota</t>
  </si>
  <si>
    <t>Último con</t>
  </si>
  <si>
    <t>Última ent</t>
  </si>
  <si>
    <t>Última saí</t>
  </si>
  <si>
    <t>Último mov</t>
  </si>
  <si>
    <t>Dt. Ult. M</t>
  </si>
  <si>
    <t>Posição no</t>
  </si>
  <si>
    <t>387 FRIGO. AVES/SUÍNOS/INDL. L</t>
  </si>
  <si>
    <t xml:space="preserve">PARAFUSO SEXTAVADA SEXT EXT 1/2X1.1/2"  </t>
  </si>
  <si>
    <t xml:space="preserve">       </t>
  </si>
  <si>
    <t>21.06.2021</t>
  </si>
  <si>
    <t>RUA10B/F43</t>
  </si>
  <si>
    <t>07.05.2021</t>
  </si>
  <si>
    <t>RUA10B/F51</t>
  </si>
  <si>
    <t>19.11.2021</t>
  </si>
  <si>
    <t>RUA10B/F50</t>
  </si>
  <si>
    <t xml:space="preserve">PARAF SEXT SEXT EXT AC 1/2X1.1/2POL     </t>
  </si>
  <si>
    <t>RUA10B/F62</t>
  </si>
  <si>
    <t xml:space="preserve">PARAFUSO DPHE10147010 BUHLER            </t>
  </si>
  <si>
    <t>24.03.2022</t>
  </si>
  <si>
    <t>RUA10B/G59</t>
  </si>
  <si>
    <t xml:space="preserve">PARAF CIL SEXT INT INOX 304 M4X10MM     </t>
  </si>
  <si>
    <t>28.03.2022</t>
  </si>
  <si>
    <t>RUA-2A/D12</t>
  </si>
  <si>
    <t xml:space="preserve">PARAF SEXT SEXT EXT M10X20MM INOX       </t>
  </si>
  <si>
    <t>25.06.2021</t>
  </si>
  <si>
    <t xml:space="preserve">PARAF CIL SEXT INT INOX 304 M3X12MM     </t>
  </si>
  <si>
    <t>12.03.2022</t>
  </si>
  <si>
    <t>RUA10B/E40</t>
  </si>
  <si>
    <t>20.04.2021</t>
  </si>
  <si>
    <t>RUA10B/G46</t>
  </si>
  <si>
    <t xml:space="preserve">PARAF CIL SEXT INT A LG M5X35MM         </t>
  </si>
  <si>
    <t>02.10.2021</t>
  </si>
  <si>
    <t xml:space="preserve">CONEC PASSAG 16,0MM2 PARAF 8WA10111PK00 </t>
  </si>
  <si>
    <t>RUA10B/A32</t>
  </si>
  <si>
    <t xml:space="preserve">PARAF ST10 TECMAES                      </t>
  </si>
  <si>
    <t>16.04.2021</t>
  </si>
  <si>
    <t>RUA10B/G57</t>
  </si>
  <si>
    <t xml:space="preserve">879 FRIGO. AVES NOVA MUTUM    </t>
  </si>
  <si>
    <t xml:space="preserve">PARAFUSO 3480528 ULMA                   </t>
  </si>
  <si>
    <t>21.09.2021</t>
  </si>
  <si>
    <t>I 075 - 01</t>
  </si>
  <si>
    <t>I 011 - 01</t>
  </si>
  <si>
    <t xml:space="preserve">PARAF SEXT COMUM 3/16X1.1/2" INOX       </t>
  </si>
  <si>
    <t>02.11.2020</t>
  </si>
  <si>
    <t>I 026 - 01</t>
  </si>
  <si>
    <t xml:space="preserve">PARAFUSO ST08 TECMAES                   </t>
  </si>
  <si>
    <t>19.10.2020</t>
  </si>
  <si>
    <t>I 084 - 01</t>
  </si>
  <si>
    <t>12.10.2021</t>
  </si>
  <si>
    <t>I 066 - 01</t>
  </si>
  <si>
    <t xml:space="preserve">PARAF CIL SEXT INT INOX 304 M8X35MM     </t>
  </si>
  <si>
    <t>I 021 - 01</t>
  </si>
  <si>
    <t xml:space="preserve">PARAFUSO TUBULAR SBV250024 SELOVAC      </t>
  </si>
  <si>
    <t>23.11.2020</t>
  </si>
  <si>
    <t>I 084 - 02</t>
  </si>
  <si>
    <t xml:space="preserve">PARAF SEXT SEXT EXT INOX 304 5/8X1POL   </t>
  </si>
  <si>
    <t>04.05.2021</t>
  </si>
  <si>
    <t>I 041 - 01</t>
  </si>
  <si>
    <t xml:space="preserve">PARAF SEXT SEXT EXT INOX 304 1/2X1POL   </t>
  </si>
  <si>
    <t>07.07.2021</t>
  </si>
  <si>
    <t>I 040 - 01</t>
  </si>
  <si>
    <t xml:space="preserve">PARAF SEXT SEXT EXT 7/16X1" INOX        </t>
  </si>
  <si>
    <t>28.01.2020</t>
  </si>
  <si>
    <t>I 068 - 02</t>
  </si>
  <si>
    <t xml:space="preserve">PARAF SEXT SEXT EXT INOX 304 3/8X3POL   </t>
  </si>
  <si>
    <t>05.11.2021</t>
  </si>
  <si>
    <t>I 035 - 01</t>
  </si>
  <si>
    <t xml:space="preserve">PARAFUSO 11807 FRINOX                   </t>
  </si>
  <si>
    <t>I 072 - 01</t>
  </si>
  <si>
    <t>29.05.2020</t>
  </si>
  <si>
    <t>I 043 - 01</t>
  </si>
  <si>
    <t xml:space="preserve">PARAF ST11 JETFIX                       </t>
  </si>
  <si>
    <t>I 070 - 01</t>
  </si>
  <si>
    <t xml:space="preserve">J 161A163 </t>
  </si>
  <si>
    <t>06.06.2021</t>
  </si>
  <si>
    <t>I 039 - 01</t>
  </si>
  <si>
    <t xml:space="preserve">KIT PARAFUSO A36066 IMAJE               </t>
  </si>
  <si>
    <t>21.01.2020</t>
  </si>
  <si>
    <t>G 126 - 01</t>
  </si>
  <si>
    <t>Qtd BRF</t>
  </si>
  <si>
    <t>produto</t>
  </si>
  <si>
    <t>qtd</t>
  </si>
  <si>
    <t>cod brf</t>
  </si>
  <si>
    <t>UF</t>
  </si>
  <si>
    <t>ccc</t>
  </si>
  <si>
    <t>Valor Proposta</t>
  </si>
  <si>
    <t>Valor Um BRF</t>
  </si>
  <si>
    <t>Valor Total BRF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</si>
</sst>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9"/>
      <color rgb="FF0D0D0D"/>
      <name val="Calibri"/>
      <family val="2"/>
      <scheme val="minor"/>
    </font>
    <font>
      <i/>
      <sz val="9"/>
      <color rgb="FF0D0D0D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rgb="FF0D0D0D"/>
      <name val="Calibri"/>
      <family val="2"/>
      <scheme val="minor"/>
    </font>
    <font>
      <b/>
      <sz val="9"/>
      <color rgb="FF0D0D0D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NumberFormat="1" applyFont="1" applyBorder="1" applyAlignment="1">
      <alignment horizontal="left"/>
    </xf>
    <xf numFmtId="44" fontId="3" fillId="0" borderId="1" xfId="1" applyFont="1" applyBorder="1" applyAlignment="1">
      <alignment horizontal="left"/>
    </xf>
    <xf numFmtId="44" fontId="5" fillId="3" borderId="1" xfId="1" applyFont="1" applyFill="1" applyBorder="1" applyAlignment="1">
      <alignment horizontal="left"/>
    </xf>
    <xf numFmtId="44" fontId="5" fillId="0" borderId="0" xfId="1" applyFont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44" fontId="7" fillId="2" borderId="1" xfId="1" applyFont="1" applyFill="1" applyBorder="1" applyAlignment="1">
      <alignment horizontal="left" vertical="center"/>
    </xf>
    <xf numFmtId="44" fontId="8" fillId="0" borderId="0" xfId="1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30B7E-BA8C-43C8-84BD-5F91219766C7}">
  <dimension ref="A1:T51"/>
  <sheetViews>
    <sheetView tabSelected="1" topLeftCell="G1" workbookViewId="0">
      <selection activeCell="R41" sqref="R41"/>
    </sheetView>
  </sheetViews>
  <sheetFormatPr defaultRowHeight="12" x14ac:dyDescent="0.3"/>
  <cols>
    <col min="1" max="1" width="9.81640625" style="10" bestFit="1" customWidth="1"/>
    <col min="2" max="2" width="4.08984375" style="10" bestFit="1" customWidth="1"/>
    <col min="3" max="3" width="17.6328125" style="10" bestFit="1" customWidth="1"/>
    <col min="4" max="4" width="23.7265625" style="10" bestFit="1" customWidth="1"/>
    <col min="5" max="5" width="8.7265625" style="10"/>
    <col min="6" max="6" width="35.08984375" style="10" bestFit="1" customWidth="1"/>
    <col min="7" max="8" width="8.7265625" style="10"/>
    <col min="9" max="9" width="16.36328125" style="10" bestFit="1" customWidth="1"/>
    <col min="10" max="10" width="8.7265625" style="10"/>
    <col min="11" max="11" width="11.7265625" style="10" bestFit="1" customWidth="1"/>
    <col min="12" max="16" width="8.7265625" style="10"/>
    <col min="17" max="17" width="13.26953125" style="10" customWidth="1"/>
    <col min="18" max="18" width="6.81640625" style="10" bestFit="1" customWidth="1"/>
    <col min="19" max="19" width="12.1796875" style="10" customWidth="1"/>
    <col min="20" max="20" width="14.453125" style="10" customWidth="1"/>
    <col min="21" max="16384" width="8.7265625" style="10"/>
  </cols>
  <sheetData>
    <row r="1" spans="1:20" x14ac:dyDescent="0.3">
      <c r="A1" s="9" t="s">
        <v>183</v>
      </c>
      <c r="B1" s="5" t="s">
        <v>0</v>
      </c>
      <c r="C1" s="5" t="s">
        <v>1</v>
      </c>
      <c r="D1" s="5" t="s">
        <v>2</v>
      </c>
      <c r="E1" s="6" t="s">
        <v>3</v>
      </c>
      <c r="F1" s="5" t="s">
        <v>179</v>
      </c>
      <c r="G1" s="6" t="s">
        <v>180</v>
      </c>
      <c r="H1" s="6" t="s">
        <v>93</v>
      </c>
      <c r="I1" s="6" t="s">
        <v>4</v>
      </c>
      <c r="J1" s="5" t="s">
        <v>5</v>
      </c>
      <c r="K1" s="5" t="s">
        <v>6</v>
      </c>
      <c r="L1" s="5" t="s">
        <v>181</v>
      </c>
      <c r="M1" s="5" t="s">
        <v>182</v>
      </c>
      <c r="N1" s="5" t="s">
        <v>88</v>
      </c>
      <c r="O1" s="5" t="s">
        <v>7</v>
      </c>
      <c r="P1" s="6" t="s">
        <v>8</v>
      </c>
      <c r="Q1" s="7" t="s">
        <v>184</v>
      </c>
      <c r="R1" s="15" t="s">
        <v>178</v>
      </c>
      <c r="S1" s="16" t="s">
        <v>185</v>
      </c>
      <c r="T1" s="16" t="s">
        <v>186</v>
      </c>
    </row>
    <row r="2" spans="1:20" x14ac:dyDescent="0.3">
      <c r="A2" s="11">
        <v>15741387</v>
      </c>
      <c r="B2" s="7">
        <v>4843</v>
      </c>
      <c r="C2" s="7" t="s">
        <v>9</v>
      </c>
      <c r="D2" s="7" t="s">
        <v>24</v>
      </c>
      <c r="E2" s="7" t="s">
        <v>11</v>
      </c>
      <c r="F2" s="7" t="s">
        <v>57</v>
      </c>
      <c r="G2" s="7">
        <v>49</v>
      </c>
      <c r="H2" s="7" t="s">
        <v>34</v>
      </c>
      <c r="I2" s="7">
        <v>0.79</v>
      </c>
      <c r="J2" s="7" t="s">
        <v>58</v>
      </c>
      <c r="K2" s="7"/>
      <c r="L2" s="7">
        <v>15741</v>
      </c>
      <c r="M2" s="7" t="s">
        <v>15</v>
      </c>
      <c r="N2" s="7">
        <v>387</v>
      </c>
      <c r="O2" s="7" t="s">
        <v>16</v>
      </c>
      <c r="P2" s="7" t="s">
        <v>17</v>
      </c>
      <c r="Q2" s="12">
        <v>31.86</v>
      </c>
      <c r="R2" s="8">
        <f>VLOOKUP(A2,Planilha2!A:J,10,0)</f>
        <v>49</v>
      </c>
      <c r="S2" s="13">
        <f>VLOOKUP(A2,Planilha2!A:K,11,0)</f>
        <v>0.79</v>
      </c>
      <c r="T2" s="13">
        <f>R2*S2</f>
        <v>38.71</v>
      </c>
    </row>
    <row r="3" spans="1:20" x14ac:dyDescent="0.3">
      <c r="A3" s="11">
        <v>30114387</v>
      </c>
      <c r="B3" s="7">
        <v>4848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27</v>
      </c>
      <c r="H3" s="7" t="s">
        <v>13</v>
      </c>
      <c r="I3" s="7">
        <v>1.18</v>
      </c>
      <c r="J3" s="7" t="s">
        <v>14</v>
      </c>
      <c r="K3" s="7"/>
      <c r="L3" s="7">
        <v>30114</v>
      </c>
      <c r="M3" s="7" t="s">
        <v>15</v>
      </c>
      <c r="N3" s="7">
        <v>387</v>
      </c>
      <c r="O3" s="7" t="s">
        <v>16</v>
      </c>
      <c r="P3" s="7" t="s">
        <v>17</v>
      </c>
      <c r="Q3" s="12">
        <v>14.48</v>
      </c>
      <c r="R3" s="8">
        <f>VLOOKUP(A3,Planilha2!A:J,10,0)</f>
        <v>27</v>
      </c>
      <c r="S3" s="13">
        <f>VLOOKUP(A3,Planilha2!A:K,11,0)</f>
        <v>1.18</v>
      </c>
      <c r="T3" s="13">
        <f>R3*S3</f>
        <v>31.86</v>
      </c>
    </row>
    <row r="4" spans="1:20" x14ac:dyDescent="0.3">
      <c r="A4" s="11">
        <v>30130387</v>
      </c>
      <c r="B4" s="7">
        <v>4849</v>
      </c>
      <c r="C4" s="7" t="s">
        <v>9</v>
      </c>
      <c r="D4" s="7" t="s">
        <v>18</v>
      </c>
      <c r="E4" s="7" t="s">
        <v>11</v>
      </c>
      <c r="F4" s="7" t="s">
        <v>19</v>
      </c>
      <c r="G4" s="7">
        <v>181</v>
      </c>
      <c r="H4" s="7" t="s">
        <v>13</v>
      </c>
      <c r="I4" s="7">
        <v>0.08</v>
      </c>
      <c r="J4" s="7" t="s">
        <v>20</v>
      </c>
      <c r="K4" s="7"/>
      <c r="L4" s="7">
        <v>30130</v>
      </c>
      <c r="M4" s="7" t="s">
        <v>15</v>
      </c>
      <c r="N4" s="7">
        <v>387</v>
      </c>
      <c r="O4" s="7" t="s">
        <v>16</v>
      </c>
      <c r="P4" s="7" t="s">
        <v>17</v>
      </c>
      <c r="Q4" s="12">
        <v>113.15</v>
      </c>
      <c r="R4" s="8">
        <f>VLOOKUP(A4,Planilha2!A:J,10,0)</f>
        <v>181</v>
      </c>
      <c r="S4" s="13">
        <f>VLOOKUP(A4,Planilha2!A:K,11,0)</f>
        <v>0.08</v>
      </c>
      <c r="T4" s="13">
        <f>R4*S4</f>
        <v>14.48</v>
      </c>
    </row>
    <row r="5" spans="1:20" x14ac:dyDescent="0.3">
      <c r="A5" s="11">
        <v>33194879</v>
      </c>
      <c r="B5" s="7">
        <v>5543</v>
      </c>
      <c r="C5" s="7" t="s">
        <v>59</v>
      </c>
      <c r="D5" s="7" t="s">
        <v>70</v>
      </c>
      <c r="E5" s="7" t="s">
        <v>11</v>
      </c>
      <c r="F5" s="7" t="s">
        <v>71</v>
      </c>
      <c r="G5" s="7">
        <v>4</v>
      </c>
      <c r="H5" s="7" t="s">
        <v>13</v>
      </c>
      <c r="I5" s="7">
        <v>57.19</v>
      </c>
      <c r="J5" s="7" t="s">
        <v>72</v>
      </c>
      <c r="K5" s="7"/>
      <c r="L5" s="7">
        <v>33194</v>
      </c>
      <c r="M5" s="7" t="s">
        <v>15</v>
      </c>
      <c r="N5" s="7">
        <v>879</v>
      </c>
      <c r="O5" s="7" t="s">
        <v>36</v>
      </c>
      <c r="P5" s="7" t="s">
        <v>17</v>
      </c>
      <c r="Q5" s="12">
        <v>51.75</v>
      </c>
      <c r="R5" s="8">
        <f>VLOOKUP(A5,Planilha2!A:J,10,0)</f>
        <v>4</v>
      </c>
      <c r="S5" s="13">
        <f>VLOOKUP(A5,Planilha2!A:K,11,0)</f>
        <v>57.19</v>
      </c>
      <c r="T5" s="13">
        <f>R5*S5</f>
        <v>228.76</v>
      </c>
    </row>
    <row r="6" spans="1:20" x14ac:dyDescent="0.3">
      <c r="A6" s="11">
        <v>35705387</v>
      </c>
      <c r="B6" s="7">
        <v>4852</v>
      </c>
      <c r="C6" s="7" t="s">
        <v>9</v>
      </c>
      <c r="D6" s="7" t="s">
        <v>21</v>
      </c>
      <c r="E6" s="7" t="s">
        <v>11</v>
      </c>
      <c r="F6" s="7" t="s">
        <v>22</v>
      </c>
      <c r="G6" s="7">
        <v>471</v>
      </c>
      <c r="H6" s="7" t="s">
        <v>13</v>
      </c>
      <c r="I6" s="7">
        <v>0.89</v>
      </c>
      <c r="J6" s="7" t="s">
        <v>23</v>
      </c>
      <c r="K6" s="7"/>
      <c r="L6" s="7">
        <v>35705</v>
      </c>
      <c r="M6" s="7" t="s">
        <v>15</v>
      </c>
      <c r="N6" s="7">
        <v>387</v>
      </c>
      <c r="O6" s="7" t="s">
        <v>16</v>
      </c>
      <c r="P6" s="7" t="s">
        <v>17</v>
      </c>
      <c r="Q6" s="12">
        <v>9.1999999999999993</v>
      </c>
      <c r="R6" s="8">
        <f>VLOOKUP(A6,Planilha2!A:J,10,0)</f>
        <v>471</v>
      </c>
      <c r="S6" s="13">
        <f>VLOOKUP(A6,Planilha2!A:K,11,0)</f>
        <v>0.89</v>
      </c>
      <c r="T6" s="13">
        <f>R6*S6</f>
        <v>419.19</v>
      </c>
    </row>
    <row r="7" spans="1:20" x14ac:dyDescent="0.3">
      <c r="A7" s="11">
        <v>68075387</v>
      </c>
      <c r="B7" s="7">
        <v>4863</v>
      </c>
      <c r="C7" s="7" t="s">
        <v>59</v>
      </c>
      <c r="D7" s="7" t="s">
        <v>60</v>
      </c>
      <c r="E7" s="7" t="s">
        <v>11</v>
      </c>
      <c r="F7" s="7" t="s">
        <v>61</v>
      </c>
      <c r="G7" s="7">
        <v>4</v>
      </c>
      <c r="H7" s="7" t="s">
        <v>13</v>
      </c>
      <c r="I7" s="7">
        <v>223.45</v>
      </c>
      <c r="J7" s="7" t="s">
        <v>62</v>
      </c>
      <c r="K7" s="7"/>
      <c r="L7" s="7">
        <v>68075</v>
      </c>
      <c r="M7" s="7" t="s">
        <v>15</v>
      </c>
      <c r="N7" s="7">
        <v>387</v>
      </c>
      <c r="O7" s="7" t="s">
        <v>16</v>
      </c>
      <c r="P7" s="7" t="s">
        <v>17</v>
      </c>
      <c r="Q7" s="12">
        <v>98.02</v>
      </c>
      <c r="R7" s="8">
        <f>VLOOKUP(A7,Planilha2!A:J,10,0)</f>
        <v>3</v>
      </c>
      <c r="S7" s="13">
        <f>VLOOKUP(A7,Planilha2!A:K,11,0)</f>
        <v>223.44</v>
      </c>
      <c r="T7" s="13">
        <f>R7*S7</f>
        <v>670.31999999999994</v>
      </c>
    </row>
    <row r="8" spans="1:20" x14ac:dyDescent="0.3">
      <c r="A8" s="11">
        <v>73610879</v>
      </c>
      <c r="B8" s="7">
        <v>5564</v>
      </c>
      <c r="C8" s="7" t="s">
        <v>9</v>
      </c>
      <c r="D8" s="7" t="s">
        <v>21</v>
      </c>
      <c r="E8" s="7" t="s">
        <v>11</v>
      </c>
      <c r="F8" s="7" t="s">
        <v>33</v>
      </c>
      <c r="G8" s="7">
        <v>150</v>
      </c>
      <c r="H8" s="7" t="s">
        <v>34</v>
      </c>
      <c r="I8" s="7">
        <v>2.2999999999999998</v>
      </c>
      <c r="J8" s="7" t="s">
        <v>35</v>
      </c>
      <c r="K8" s="7"/>
      <c r="L8" s="7">
        <v>73610</v>
      </c>
      <c r="M8" s="7" t="s">
        <v>15</v>
      </c>
      <c r="N8" s="7">
        <v>879</v>
      </c>
      <c r="O8" s="7" t="s">
        <v>36</v>
      </c>
      <c r="P8" s="7" t="s">
        <v>17</v>
      </c>
      <c r="Q8" s="12">
        <v>162</v>
      </c>
      <c r="R8" s="8">
        <f>VLOOKUP(A8,Planilha2!A:J,10,0)</f>
        <v>150</v>
      </c>
      <c r="S8" s="13">
        <f>VLOOKUP(A8,Planilha2!A:K,11,0)</f>
        <v>2.2999999999999998</v>
      </c>
      <c r="T8" s="13">
        <f>R8*S8</f>
        <v>345</v>
      </c>
    </row>
    <row r="9" spans="1:20" x14ac:dyDescent="0.3">
      <c r="A9" s="11">
        <v>83160879</v>
      </c>
      <c r="B9" s="7">
        <v>5568</v>
      </c>
      <c r="C9" s="7" t="s">
        <v>9</v>
      </c>
      <c r="D9" s="7" t="s">
        <v>24</v>
      </c>
      <c r="E9" s="7" t="s">
        <v>11</v>
      </c>
      <c r="F9" s="7" t="s">
        <v>37</v>
      </c>
      <c r="G9" s="7">
        <v>169</v>
      </c>
      <c r="H9" s="7" t="s">
        <v>34</v>
      </c>
      <c r="I9" s="7">
        <v>0.57999999999999996</v>
      </c>
      <c r="J9" s="7" t="s">
        <v>38</v>
      </c>
      <c r="K9" s="7"/>
      <c r="L9" s="7">
        <v>83160</v>
      </c>
      <c r="M9" s="7" t="s">
        <v>15</v>
      </c>
      <c r="N9" s="7">
        <v>879</v>
      </c>
      <c r="O9" s="7" t="s">
        <v>36</v>
      </c>
      <c r="P9" s="7" t="s">
        <v>17</v>
      </c>
      <c r="Q9" s="12">
        <v>2478</v>
      </c>
      <c r="R9" s="8">
        <f>VLOOKUP(A9,Planilha2!A:J,10,0)</f>
        <v>169</v>
      </c>
      <c r="S9" s="13">
        <f>VLOOKUP(A9,Planilha2!A:K,11,0)</f>
        <v>0.57999999999999996</v>
      </c>
      <c r="T9" s="13">
        <f>R9*S9</f>
        <v>98.02</v>
      </c>
    </row>
    <row r="10" spans="1:20" x14ac:dyDescent="0.3">
      <c r="A10" s="11">
        <v>112938879</v>
      </c>
      <c r="B10" s="7">
        <v>5586</v>
      </c>
      <c r="C10" s="7" t="s">
        <v>59</v>
      </c>
      <c r="D10" s="7" t="s">
        <v>67</v>
      </c>
      <c r="E10" s="7" t="s">
        <v>11</v>
      </c>
      <c r="F10" s="7" t="s">
        <v>73</v>
      </c>
      <c r="G10" s="7">
        <v>26</v>
      </c>
      <c r="H10" s="7" t="s">
        <v>13</v>
      </c>
      <c r="I10" s="7">
        <v>32.299999999999997</v>
      </c>
      <c r="J10" s="7" t="s">
        <v>74</v>
      </c>
      <c r="K10" s="7"/>
      <c r="L10" s="7">
        <v>112938</v>
      </c>
      <c r="M10" s="7" t="s">
        <v>15</v>
      </c>
      <c r="N10" s="7">
        <v>879</v>
      </c>
      <c r="O10" s="7" t="s">
        <v>36</v>
      </c>
      <c r="P10" s="7" t="s">
        <v>17</v>
      </c>
      <c r="Q10" s="12">
        <v>688.09</v>
      </c>
      <c r="R10" s="8">
        <f>VLOOKUP(A10,Planilha2!A:J,10,0)</f>
        <v>26</v>
      </c>
      <c r="S10" s="13">
        <f>VLOOKUP(A10,Planilha2!A:K,11,0)</f>
        <v>32.299999999999997</v>
      </c>
      <c r="T10" s="13">
        <f>R10*S10</f>
        <v>839.8</v>
      </c>
    </row>
    <row r="11" spans="1:20" x14ac:dyDescent="0.3">
      <c r="A11" s="11">
        <v>138665879</v>
      </c>
      <c r="B11" s="7">
        <v>5606</v>
      </c>
      <c r="C11" s="7" t="s">
        <v>9</v>
      </c>
      <c r="D11" s="7" t="s">
        <v>21</v>
      </c>
      <c r="E11" s="7" t="s">
        <v>11</v>
      </c>
      <c r="F11" s="7" t="s">
        <v>39</v>
      </c>
      <c r="G11" s="7">
        <v>180</v>
      </c>
      <c r="H11" s="7" t="s">
        <v>34</v>
      </c>
      <c r="I11" s="7">
        <v>0.9</v>
      </c>
      <c r="J11" s="7" t="s">
        <v>40</v>
      </c>
      <c r="K11" s="7"/>
      <c r="L11" s="7">
        <v>138665</v>
      </c>
      <c r="M11" s="7" t="s">
        <v>15</v>
      </c>
      <c r="N11" s="7">
        <v>879</v>
      </c>
      <c r="O11" s="7" t="s">
        <v>36</v>
      </c>
      <c r="P11" s="7" t="s">
        <v>17</v>
      </c>
      <c r="Q11" s="12">
        <v>917.51</v>
      </c>
      <c r="R11" s="8">
        <f>VLOOKUP(A11,Planilha2!A:J,10,0)</f>
        <v>180</v>
      </c>
      <c r="S11" s="13">
        <f>VLOOKUP(A11,Planilha2!A:K,11,0)</f>
        <v>0.9</v>
      </c>
      <c r="T11" s="13">
        <f>R11*S11</f>
        <v>162</v>
      </c>
    </row>
    <row r="12" spans="1:20" x14ac:dyDescent="0.3">
      <c r="A12" s="11">
        <v>224711387</v>
      </c>
      <c r="B12" s="7">
        <v>4904</v>
      </c>
      <c r="C12" s="7" t="s">
        <v>9</v>
      </c>
      <c r="D12" s="7" t="s">
        <v>24</v>
      </c>
      <c r="E12" s="7" t="s">
        <v>11</v>
      </c>
      <c r="F12" s="7" t="s">
        <v>25</v>
      </c>
      <c r="G12" s="7">
        <v>31</v>
      </c>
      <c r="H12" s="7" t="s">
        <v>13</v>
      </c>
      <c r="I12" s="7">
        <v>3.65</v>
      </c>
      <c r="J12" s="7" t="s">
        <v>26</v>
      </c>
      <c r="K12" s="7"/>
      <c r="L12" s="7">
        <v>224711</v>
      </c>
      <c r="M12" s="7" t="s">
        <v>15</v>
      </c>
      <c r="N12" s="7">
        <v>387</v>
      </c>
      <c r="O12" s="7" t="s">
        <v>16</v>
      </c>
      <c r="P12" s="7" t="s">
        <v>17</v>
      </c>
      <c r="Q12" s="12">
        <v>204.25</v>
      </c>
      <c r="R12" s="8">
        <f>VLOOKUP(A12,Planilha2!A:J,10,0)</f>
        <v>31</v>
      </c>
      <c r="S12" s="13">
        <f>VLOOKUP(A12,Planilha2!A:K,11,0)</f>
        <v>3.65</v>
      </c>
      <c r="T12" s="13">
        <f>R12*S12</f>
        <v>113.14999999999999</v>
      </c>
    </row>
    <row r="13" spans="1:20" x14ac:dyDescent="0.3">
      <c r="A13" s="11">
        <v>228496879</v>
      </c>
      <c r="B13" s="7">
        <v>5626</v>
      </c>
      <c r="C13" s="7" t="s">
        <v>9</v>
      </c>
      <c r="D13" s="7" t="s">
        <v>21</v>
      </c>
      <c r="E13" s="7" t="s">
        <v>11</v>
      </c>
      <c r="F13" s="7" t="s">
        <v>41</v>
      </c>
      <c r="G13" s="7">
        <v>321</v>
      </c>
      <c r="H13" s="7" t="s">
        <v>13</v>
      </c>
      <c r="I13" s="7">
        <v>1.5</v>
      </c>
      <c r="J13" s="7" t="s">
        <v>42</v>
      </c>
      <c r="K13" s="7"/>
      <c r="L13" s="7">
        <v>228496</v>
      </c>
      <c r="M13" s="7" t="s">
        <v>15</v>
      </c>
      <c r="N13" s="7">
        <v>879</v>
      </c>
      <c r="O13" s="7" t="s">
        <v>36</v>
      </c>
      <c r="P13" s="7" t="s">
        <v>17</v>
      </c>
      <c r="Q13" s="12">
        <v>191.52</v>
      </c>
      <c r="R13" s="8">
        <f>VLOOKUP(A13,Planilha2!A:J,10,0)</f>
        <v>321</v>
      </c>
      <c r="S13" s="13">
        <f>VLOOKUP(A13,Planilha2!A:K,11,0)</f>
        <v>1.5</v>
      </c>
      <c r="T13" s="13">
        <f>R13*S13</f>
        <v>481.5</v>
      </c>
    </row>
    <row r="14" spans="1:20" x14ac:dyDescent="0.3">
      <c r="A14" s="11">
        <v>236357879</v>
      </c>
      <c r="B14" s="7">
        <v>5628</v>
      </c>
      <c r="C14" s="7" t="s">
        <v>59</v>
      </c>
      <c r="D14" s="7" t="s">
        <v>75</v>
      </c>
      <c r="E14" s="7" t="s">
        <v>11</v>
      </c>
      <c r="F14" s="7" t="s">
        <v>76</v>
      </c>
      <c r="G14" s="7">
        <v>16</v>
      </c>
      <c r="H14" s="7" t="s">
        <v>34</v>
      </c>
      <c r="I14" s="7">
        <v>50.11</v>
      </c>
      <c r="J14" s="7" t="s">
        <v>77</v>
      </c>
      <c r="K14" s="7"/>
      <c r="L14" s="7">
        <v>236357</v>
      </c>
      <c r="M14" s="7" t="s">
        <v>15</v>
      </c>
      <c r="N14" s="7">
        <v>879</v>
      </c>
      <c r="O14" s="7" t="s">
        <v>36</v>
      </c>
      <c r="P14" s="7" t="s">
        <v>17</v>
      </c>
      <c r="Q14" s="12">
        <v>31.86</v>
      </c>
      <c r="R14" s="8">
        <f>VLOOKUP(A14,Planilha2!A:J,10,0)</f>
        <v>16</v>
      </c>
      <c r="S14" s="13">
        <f>VLOOKUP(A14,Planilha2!A:K,11,0)</f>
        <v>50.11</v>
      </c>
      <c r="T14" s="13">
        <f>R14*S14</f>
        <v>801.76</v>
      </c>
    </row>
    <row r="15" spans="1:20" x14ac:dyDescent="0.3">
      <c r="A15" s="11">
        <v>239925879</v>
      </c>
      <c r="B15" s="7">
        <v>5629</v>
      </c>
      <c r="C15" s="7" t="s">
        <v>9</v>
      </c>
      <c r="D15" s="7" t="s">
        <v>21</v>
      </c>
      <c r="E15" s="7" t="s">
        <v>11</v>
      </c>
      <c r="F15" s="7" t="s">
        <v>43</v>
      </c>
      <c r="G15" s="7">
        <v>300</v>
      </c>
      <c r="H15" s="7" t="s">
        <v>34</v>
      </c>
      <c r="I15" s="7">
        <v>8.26</v>
      </c>
      <c r="J15" s="7" t="s">
        <v>44</v>
      </c>
      <c r="K15" s="7"/>
      <c r="L15" s="7">
        <v>239925</v>
      </c>
      <c r="M15" s="7" t="s">
        <v>15</v>
      </c>
      <c r="N15" s="7">
        <v>879</v>
      </c>
      <c r="O15" s="7" t="s">
        <v>36</v>
      </c>
      <c r="P15" s="7" t="s">
        <v>17</v>
      </c>
      <c r="Q15" s="12">
        <v>14.48</v>
      </c>
      <c r="R15" s="8">
        <f>VLOOKUP(A15,Planilha2!A:J,10,0)</f>
        <v>300</v>
      </c>
      <c r="S15" s="13">
        <f>VLOOKUP(A15,Planilha2!A:K,11,0)</f>
        <v>8.26</v>
      </c>
      <c r="T15" s="13">
        <f>R15*S15</f>
        <v>2478</v>
      </c>
    </row>
    <row r="16" spans="1:20" x14ac:dyDescent="0.3">
      <c r="A16" s="11">
        <v>266663879</v>
      </c>
      <c r="B16" s="7">
        <v>5632</v>
      </c>
      <c r="C16" s="7" t="s">
        <v>9</v>
      </c>
      <c r="D16" s="7" t="s">
        <v>21</v>
      </c>
      <c r="E16" s="7" t="s">
        <v>11</v>
      </c>
      <c r="F16" s="7" t="s">
        <v>45</v>
      </c>
      <c r="G16" s="7">
        <v>196</v>
      </c>
      <c r="H16" s="7" t="s">
        <v>34</v>
      </c>
      <c r="I16" s="7">
        <v>1.72</v>
      </c>
      <c r="J16" s="7" t="s">
        <v>46</v>
      </c>
      <c r="K16" s="7"/>
      <c r="L16" s="7">
        <v>266663</v>
      </c>
      <c r="M16" s="7" t="s">
        <v>15</v>
      </c>
      <c r="N16" s="7">
        <v>879</v>
      </c>
      <c r="O16" s="7" t="s">
        <v>36</v>
      </c>
      <c r="P16" s="7" t="s">
        <v>17</v>
      </c>
      <c r="Q16" s="12">
        <v>893.8</v>
      </c>
      <c r="R16" s="8">
        <f>VLOOKUP(A16,Planilha2!A:J,10,0)</f>
        <v>196</v>
      </c>
      <c r="S16" s="13">
        <f>VLOOKUP(A16,Planilha2!A:K,11,0)</f>
        <v>1.72</v>
      </c>
      <c r="T16" s="13">
        <f>R16*S16</f>
        <v>337.12</v>
      </c>
    </row>
    <row r="17" spans="1:20" x14ac:dyDescent="0.3">
      <c r="A17" s="11">
        <v>288039879</v>
      </c>
      <c r="B17" s="7">
        <v>5633</v>
      </c>
      <c r="C17" s="7" t="s">
        <v>9</v>
      </c>
      <c r="D17" s="7" t="s">
        <v>24</v>
      </c>
      <c r="E17" s="7" t="s">
        <v>11</v>
      </c>
      <c r="F17" s="7" t="s">
        <v>47</v>
      </c>
      <c r="G17" s="7">
        <v>79</v>
      </c>
      <c r="H17" s="7" t="s">
        <v>34</v>
      </c>
      <c r="I17" s="7">
        <v>8.7100000000000009</v>
      </c>
      <c r="J17" s="7" t="s">
        <v>48</v>
      </c>
      <c r="K17" s="7"/>
      <c r="L17" s="7">
        <v>288039</v>
      </c>
      <c r="M17" s="7" t="s">
        <v>15</v>
      </c>
      <c r="N17" s="7">
        <v>879</v>
      </c>
      <c r="O17" s="7" t="s">
        <v>36</v>
      </c>
      <c r="P17" s="7" t="s">
        <v>17</v>
      </c>
      <c r="Q17" s="12">
        <v>65.099999999999994</v>
      </c>
      <c r="R17" s="8">
        <f>VLOOKUP(A17,Planilha2!A:J,10,0)</f>
        <v>79</v>
      </c>
      <c r="S17" s="13">
        <f>VLOOKUP(A17,Planilha2!A:K,11,0)</f>
        <v>8.7100000000000009</v>
      </c>
      <c r="T17" s="13">
        <f>R17*S17</f>
        <v>688.09</v>
      </c>
    </row>
    <row r="18" spans="1:20" x14ac:dyDescent="0.3">
      <c r="A18" s="11">
        <v>312126879</v>
      </c>
      <c r="B18" s="7">
        <v>5636</v>
      </c>
      <c r="C18" s="7" t="s">
        <v>9</v>
      </c>
      <c r="D18" s="7" t="s">
        <v>21</v>
      </c>
      <c r="E18" s="7" t="s">
        <v>11</v>
      </c>
      <c r="F18" s="7" t="s">
        <v>49</v>
      </c>
      <c r="G18" s="7">
        <v>439</v>
      </c>
      <c r="H18" s="7" t="s">
        <v>34</v>
      </c>
      <c r="I18" s="7">
        <v>2.09</v>
      </c>
      <c r="J18" s="7" t="s">
        <v>50</v>
      </c>
      <c r="K18" s="7"/>
      <c r="L18" s="7">
        <v>312126</v>
      </c>
      <c r="M18" s="7" t="s">
        <v>15</v>
      </c>
      <c r="N18" s="7">
        <v>879</v>
      </c>
      <c r="O18" s="7" t="s">
        <v>36</v>
      </c>
      <c r="P18" s="7" t="s">
        <v>17</v>
      </c>
      <c r="Q18" s="12">
        <v>9.1999999999999993</v>
      </c>
      <c r="R18" s="8">
        <f>VLOOKUP(A18,Planilha2!A:J,10,0)</f>
        <v>439</v>
      </c>
      <c r="S18" s="13">
        <f>VLOOKUP(A18,Planilha2!A:K,11,0)</f>
        <v>2.09</v>
      </c>
      <c r="T18" s="13">
        <f>R18*S18</f>
        <v>917.51</v>
      </c>
    </row>
    <row r="19" spans="1:20" x14ac:dyDescent="0.3">
      <c r="A19" s="11">
        <v>333202879</v>
      </c>
      <c r="B19" s="7">
        <v>5642</v>
      </c>
      <c r="C19" s="7" t="s">
        <v>59</v>
      </c>
      <c r="D19" s="7" t="s">
        <v>78</v>
      </c>
      <c r="E19" s="7" t="s">
        <v>11</v>
      </c>
      <c r="F19" s="7" t="s">
        <v>79</v>
      </c>
      <c r="G19" s="7">
        <v>135</v>
      </c>
      <c r="H19" s="7" t="s">
        <v>34</v>
      </c>
      <c r="I19" s="7">
        <v>21.36</v>
      </c>
      <c r="J19" s="7" t="s">
        <v>80</v>
      </c>
      <c r="K19" s="7"/>
      <c r="L19" s="7">
        <v>333202</v>
      </c>
      <c r="M19" s="7" t="s">
        <v>15</v>
      </c>
      <c r="N19" s="7">
        <v>879</v>
      </c>
      <c r="O19" s="7" t="s">
        <v>36</v>
      </c>
      <c r="P19" s="7" t="s">
        <v>17</v>
      </c>
      <c r="Q19" s="12">
        <v>583.84</v>
      </c>
      <c r="R19" s="8">
        <f>VLOOKUP(A19,Planilha2!A:J,10,0)</f>
        <v>127</v>
      </c>
      <c r="S19" s="13">
        <f>VLOOKUP(A19,Planilha2!A:K,11,0)</f>
        <v>21.36</v>
      </c>
      <c r="T19" s="13">
        <f>R19*S19</f>
        <v>2712.72</v>
      </c>
    </row>
    <row r="20" spans="1:20" x14ac:dyDescent="0.3">
      <c r="A20" s="11">
        <v>601667387</v>
      </c>
      <c r="B20" s="7">
        <v>4939</v>
      </c>
      <c r="C20" s="7" t="s">
        <v>9</v>
      </c>
      <c r="D20" s="7" t="s">
        <v>21</v>
      </c>
      <c r="E20" s="7" t="s">
        <v>11</v>
      </c>
      <c r="F20" s="7" t="s">
        <v>27</v>
      </c>
      <c r="G20" s="7">
        <v>310</v>
      </c>
      <c r="H20" s="7" t="s">
        <v>13</v>
      </c>
      <c r="I20" s="7">
        <v>0.21</v>
      </c>
      <c r="J20" s="7" t="s">
        <v>28</v>
      </c>
      <c r="K20" s="7"/>
      <c r="L20" s="7">
        <v>601667</v>
      </c>
      <c r="M20" s="7" t="s">
        <v>15</v>
      </c>
      <c r="N20" s="7">
        <v>387</v>
      </c>
      <c r="O20" s="7" t="s">
        <v>16</v>
      </c>
      <c r="P20" s="7" t="s">
        <v>17</v>
      </c>
      <c r="Q20" s="12">
        <v>98.02</v>
      </c>
      <c r="R20" s="8">
        <f>VLOOKUP(A20,Planilha2!A:J,10,0)</f>
        <v>300</v>
      </c>
      <c r="S20" s="13">
        <f>VLOOKUP(A20,Planilha2!A:K,11,0)</f>
        <v>0.21</v>
      </c>
      <c r="T20" s="13">
        <f>R20*S20</f>
        <v>63</v>
      </c>
    </row>
    <row r="21" spans="1:20" x14ac:dyDescent="0.3">
      <c r="A21" s="11">
        <v>603260387</v>
      </c>
      <c r="B21" s="7">
        <v>4943</v>
      </c>
      <c r="C21" s="7" t="s">
        <v>9</v>
      </c>
      <c r="D21" s="7" t="s">
        <v>10</v>
      </c>
      <c r="E21" s="7" t="s">
        <v>11</v>
      </c>
      <c r="F21" s="7" t="s">
        <v>29</v>
      </c>
      <c r="G21" s="7">
        <v>115</v>
      </c>
      <c r="H21" s="7" t="s">
        <v>13</v>
      </c>
      <c r="I21" s="7">
        <v>0.45</v>
      </c>
      <c r="J21" s="7" t="s">
        <v>30</v>
      </c>
      <c r="K21" s="7"/>
      <c r="L21" s="7">
        <v>603260</v>
      </c>
      <c r="M21" s="7" t="s">
        <v>15</v>
      </c>
      <c r="N21" s="7">
        <v>387</v>
      </c>
      <c r="O21" s="7" t="s">
        <v>16</v>
      </c>
      <c r="P21" s="7" t="s">
        <v>17</v>
      </c>
      <c r="Q21" s="12">
        <v>162</v>
      </c>
      <c r="R21" s="8">
        <f>VLOOKUP(A21,Planilha2!A:J,10,0)</f>
        <v>115</v>
      </c>
      <c r="S21" s="13">
        <f>VLOOKUP(A21,Planilha2!A:K,11,0)</f>
        <v>0.45</v>
      </c>
      <c r="T21" s="13">
        <f>R21*S21</f>
        <v>51.75</v>
      </c>
    </row>
    <row r="22" spans="1:20" x14ac:dyDescent="0.3">
      <c r="A22" s="11">
        <v>603546387</v>
      </c>
      <c r="B22" s="7">
        <v>4944</v>
      </c>
      <c r="C22" s="7" t="s">
        <v>9</v>
      </c>
      <c r="D22" s="7" t="s">
        <v>21</v>
      </c>
      <c r="E22" s="7" t="s">
        <v>11</v>
      </c>
      <c r="F22" s="7" t="s">
        <v>31</v>
      </c>
      <c r="G22" s="7">
        <v>40</v>
      </c>
      <c r="H22" s="7" t="s">
        <v>13</v>
      </c>
      <c r="I22" s="7">
        <v>0.23</v>
      </c>
      <c r="J22" s="7" t="s">
        <v>32</v>
      </c>
      <c r="K22" s="7"/>
      <c r="L22" s="7">
        <v>603546</v>
      </c>
      <c r="M22" s="7" t="s">
        <v>15</v>
      </c>
      <c r="N22" s="7">
        <v>387</v>
      </c>
      <c r="O22" s="7" t="s">
        <v>16</v>
      </c>
      <c r="P22" s="7" t="s">
        <v>17</v>
      </c>
      <c r="Q22" s="12">
        <v>801.76</v>
      </c>
      <c r="R22" s="8">
        <f>VLOOKUP(A22,Planilha2!A:J,10,0)</f>
        <v>40</v>
      </c>
      <c r="S22" s="13">
        <f>VLOOKUP(A22,Planilha2!A:K,11,0)</f>
        <v>0.23</v>
      </c>
      <c r="T22" s="13">
        <f>R22*S22</f>
        <v>9.2000000000000011</v>
      </c>
    </row>
    <row r="23" spans="1:20" x14ac:dyDescent="0.3">
      <c r="A23" s="11">
        <v>816682879</v>
      </c>
      <c r="B23" s="7">
        <v>5689</v>
      </c>
      <c r="C23" s="7" t="s">
        <v>9</v>
      </c>
      <c r="D23" s="7" t="s">
        <v>21</v>
      </c>
      <c r="E23" s="7" t="s">
        <v>11</v>
      </c>
      <c r="F23" s="7" t="s">
        <v>51</v>
      </c>
      <c r="G23" s="7">
        <v>95</v>
      </c>
      <c r="H23" s="7" t="s">
        <v>34</v>
      </c>
      <c r="I23" s="7">
        <v>2.15</v>
      </c>
      <c r="J23" s="7" t="s">
        <v>52</v>
      </c>
      <c r="K23" s="7"/>
      <c r="L23" s="7">
        <v>816682</v>
      </c>
      <c r="M23" s="7" t="s">
        <v>15</v>
      </c>
      <c r="N23" s="7">
        <v>879</v>
      </c>
      <c r="O23" s="7" t="s">
        <v>36</v>
      </c>
      <c r="P23" s="7" t="s">
        <v>17</v>
      </c>
      <c r="Q23" s="12">
        <v>337.12</v>
      </c>
      <c r="R23" s="8">
        <f>VLOOKUP(A23,Planilha2!A:J,10,0)</f>
        <v>95</v>
      </c>
      <c r="S23" s="13">
        <f>VLOOKUP(A23,Planilha2!A:K,11,0)</f>
        <v>2.15</v>
      </c>
      <c r="T23" s="13">
        <f>R23*S23</f>
        <v>204.25</v>
      </c>
    </row>
    <row r="24" spans="1:20" x14ac:dyDescent="0.3">
      <c r="A24" s="11">
        <v>823080879</v>
      </c>
      <c r="B24" s="7">
        <v>5697</v>
      </c>
      <c r="C24" s="7" t="s">
        <v>59</v>
      </c>
      <c r="D24" s="7" t="s">
        <v>67</v>
      </c>
      <c r="E24" s="7" t="s">
        <v>11</v>
      </c>
      <c r="F24" s="7" t="s">
        <v>81</v>
      </c>
      <c r="G24" s="7">
        <v>47</v>
      </c>
      <c r="H24" s="7" t="s">
        <v>34</v>
      </c>
      <c r="I24" s="7">
        <v>11.28</v>
      </c>
      <c r="J24" s="7" t="s">
        <v>82</v>
      </c>
      <c r="K24" s="7"/>
      <c r="L24" s="7">
        <v>823080</v>
      </c>
      <c r="M24" s="7" t="s">
        <v>15</v>
      </c>
      <c r="N24" s="7">
        <v>879</v>
      </c>
      <c r="O24" s="7" t="s">
        <v>36</v>
      </c>
      <c r="P24" s="7" t="s">
        <v>17</v>
      </c>
      <c r="Q24" s="12">
        <v>917.51</v>
      </c>
      <c r="R24" s="8">
        <f>VLOOKUP(A24,Planilha2!A:J,10,0)</f>
        <v>47</v>
      </c>
      <c r="S24" s="13">
        <f>VLOOKUP(A24,Planilha2!A:K,11,0)</f>
        <v>11.28</v>
      </c>
      <c r="T24" s="13">
        <f>R24*S24</f>
        <v>530.16</v>
      </c>
    </row>
    <row r="25" spans="1:20" x14ac:dyDescent="0.3">
      <c r="A25" s="11">
        <v>840350387</v>
      </c>
      <c r="B25" s="7">
        <v>4972</v>
      </c>
      <c r="C25" s="7" t="s">
        <v>63</v>
      </c>
      <c r="D25" s="7" t="s">
        <v>64</v>
      </c>
      <c r="E25" s="7" t="s">
        <v>11</v>
      </c>
      <c r="F25" s="7" t="s">
        <v>65</v>
      </c>
      <c r="G25" s="7">
        <v>11</v>
      </c>
      <c r="H25" s="7" t="s">
        <v>34</v>
      </c>
      <c r="I25" s="7">
        <v>19.899999999999999</v>
      </c>
      <c r="J25" s="7" t="s">
        <v>66</v>
      </c>
      <c r="K25" s="7"/>
      <c r="L25" s="7">
        <v>840350</v>
      </c>
      <c r="M25" s="7" t="s">
        <v>15</v>
      </c>
      <c r="N25" s="7">
        <v>387</v>
      </c>
      <c r="O25" s="7" t="s">
        <v>16</v>
      </c>
      <c r="P25" s="7" t="s">
        <v>17</v>
      </c>
      <c r="Q25" s="12">
        <v>2883.6</v>
      </c>
      <c r="R25" s="8">
        <f>VLOOKUP(A25,Planilha2!A:J,10,0)</f>
        <v>11</v>
      </c>
      <c r="S25" s="13">
        <f>VLOOKUP(A25,Planilha2!A:K,11,0)</f>
        <v>19.899999999999999</v>
      </c>
      <c r="T25" s="13">
        <f>R25*S25</f>
        <v>218.89999999999998</v>
      </c>
    </row>
    <row r="26" spans="1:20" x14ac:dyDescent="0.3">
      <c r="A26" s="11">
        <v>857831879</v>
      </c>
      <c r="B26" s="7">
        <v>5725</v>
      </c>
      <c r="C26" s="7" t="s">
        <v>9</v>
      </c>
      <c r="D26" s="7" t="s">
        <v>21</v>
      </c>
      <c r="E26" s="7" t="s">
        <v>11</v>
      </c>
      <c r="F26" s="7" t="s">
        <v>53</v>
      </c>
      <c r="G26" s="7">
        <v>767</v>
      </c>
      <c r="H26" s="7" t="s">
        <v>34</v>
      </c>
      <c r="I26" s="7">
        <v>10.42</v>
      </c>
      <c r="J26" s="7" t="s">
        <v>54</v>
      </c>
      <c r="K26" s="7"/>
      <c r="L26" s="7">
        <v>857831</v>
      </c>
      <c r="M26" s="7" t="s">
        <v>15</v>
      </c>
      <c r="N26" s="7">
        <v>879</v>
      </c>
      <c r="O26" s="7" t="s">
        <v>36</v>
      </c>
      <c r="P26" s="7" t="s">
        <v>17</v>
      </c>
      <c r="Q26" s="12">
        <v>568.5</v>
      </c>
      <c r="R26" s="8">
        <f>VLOOKUP(A26,Planilha2!A:J,10,0)</f>
        <v>767</v>
      </c>
      <c r="S26" s="13">
        <f>VLOOKUP(A26,Planilha2!A:K,11,0)</f>
        <v>10.42</v>
      </c>
      <c r="T26" s="13">
        <f>R26*S26</f>
        <v>7992.14</v>
      </c>
    </row>
    <row r="27" spans="1:20" x14ac:dyDescent="0.3">
      <c r="A27" s="11">
        <v>874630879</v>
      </c>
      <c r="B27" s="7">
        <v>5743</v>
      </c>
      <c r="C27" s="7" t="s">
        <v>9</v>
      </c>
      <c r="D27" s="7" t="s">
        <v>21</v>
      </c>
      <c r="E27" s="7" t="s">
        <v>11</v>
      </c>
      <c r="F27" s="7" t="s">
        <v>55</v>
      </c>
      <c r="G27" s="7">
        <v>48</v>
      </c>
      <c r="H27" s="7" t="s">
        <v>34</v>
      </c>
      <c r="I27" s="7">
        <v>3.99</v>
      </c>
      <c r="J27" s="7" t="s">
        <v>56</v>
      </c>
      <c r="K27" s="7"/>
      <c r="L27" s="7">
        <v>874630</v>
      </c>
      <c r="M27" s="7" t="s">
        <v>15</v>
      </c>
      <c r="N27" s="7">
        <v>879</v>
      </c>
      <c r="O27" s="7" t="s">
        <v>36</v>
      </c>
      <c r="P27" s="7" t="s">
        <v>17</v>
      </c>
      <c r="Q27" s="12">
        <v>530.16</v>
      </c>
      <c r="R27" s="8">
        <f>VLOOKUP(A27,Planilha2!A:J,10,0)</f>
        <v>48</v>
      </c>
      <c r="S27" s="13">
        <f>VLOOKUP(A27,Planilha2!A:K,11,0)</f>
        <v>3.99</v>
      </c>
      <c r="T27" s="13">
        <f>R27*S27</f>
        <v>191.52</v>
      </c>
    </row>
    <row r="28" spans="1:20" x14ac:dyDescent="0.3">
      <c r="A28" s="11">
        <v>901023387</v>
      </c>
      <c r="B28" s="7">
        <v>4981</v>
      </c>
      <c r="C28" s="7" t="s">
        <v>59</v>
      </c>
      <c r="D28" s="7" t="s">
        <v>67</v>
      </c>
      <c r="E28" s="7" t="s">
        <v>11</v>
      </c>
      <c r="F28" s="7" t="s">
        <v>68</v>
      </c>
      <c r="G28" s="7">
        <v>89</v>
      </c>
      <c r="H28" s="7" t="s">
        <v>34</v>
      </c>
      <c r="I28" s="7">
        <v>6.56</v>
      </c>
      <c r="J28" s="7" t="s">
        <v>69</v>
      </c>
      <c r="K28" s="7"/>
      <c r="L28" s="7">
        <v>901023</v>
      </c>
      <c r="M28" s="7" t="s">
        <v>15</v>
      </c>
      <c r="N28" s="7">
        <v>387</v>
      </c>
      <c r="O28" s="7" t="s">
        <v>16</v>
      </c>
      <c r="P28" s="7" t="s">
        <v>17</v>
      </c>
      <c r="Q28" s="12">
        <v>191.52</v>
      </c>
      <c r="R28" s="8">
        <f>VLOOKUP(A28,Planilha2!A:J,10,0)</f>
        <v>89</v>
      </c>
      <c r="S28" s="13">
        <f>VLOOKUP(A28,Planilha2!A:K,11,0)</f>
        <v>6.56</v>
      </c>
      <c r="T28" s="13">
        <f>R28*S28</f>
        <v>583.83999999999992</v>
      </c>
    </row>
    <row r="29" spans="1:20" x14ac:dyDescent="0.3">
      <c r="A29" s="11">
        <v>979616879</v>
      </c>
      <c r="B29" s="7">
        <v>5829</v>
      </c>
      <c r="C29" s="7" t="s">
        <v>59</v>
      </c>
      <c r="D29" s="7" t="s">
        <v>83</v>
      </c>
      <c r="E29" s="7" t="s">
        <v>11</v>
      </c>
      <c r="F29" s="7" t="s">
        <v>84</v>
      </c>
      <c r="G29" s="7">
        <v>1</v>
      </c>
      <c r="H29" s="7" t="s">
        <v>85</v>
      </c>
      <c r="I29" s="7">
        <v>313.48</v>
      </c>
      <c r="J29" s="7" t="s">
        <v>86</v>
      </c>
      <c r="K29" s="7"/>
      <c r="L29" s="7">
        <v>979616</v>
      </c>
      <c r="M29" s="7" t="s">
        <v>15</v>
      </c>
      <c r="N29" s="7">
        <v>879</v>
      </c>
      <c r="O29" s="7" t="s">
        <v>36</v>
      </c>
      <c r="P29" s="7" t="s">
        <v>17</v>
      </c>
      <c r="Q29" s="12">
        <v>313.48</v>
      </c>
      <c r="R29" s="8">
        <f>VLOOKUP(A29,Planilha2!A:J,10,0)</f>
        <v>1</v>
      </c>
      <c r="S29" s="13">
        <f>VLOOKUP(A29,Planilha2!A:K,11,0)</f>
        <v>313.48</v>
      </c>
      <c r="T29" s="13">
        <f>R29*S29</f>
        <v>313.48</v>
      </c>
    </row>
    <row r="30" spans="1:20" x14ac:dyDescent="0.3">
      <c r="Q30" s="17">
        <f>SUM(Q2:Q29)</f>
        <v>13361.78</v>
      </c>
      <c r="R30" s="14"/>
      <c r="S30" s="14"/>
      <c r="T30" s="17">
        <f>SUM(T2:T29)</f>
        <v>21536.23</v>
      </c>
    </row>
    <row r="49" spans="2:18" x14ac:dyDescent="0.3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2:18" x14ac:dyDescent="0.3">
      <c r="B50" s="4"/>
      <c r="C50" s="4"/>
      <c r="D50" s="4"/>
      <c r="E50" s="4"/>
      <c r="F50" s="4"/>
      <c r="G50" s="4">
        <v>9736</v>
      </c>
      <c r="H50" s="4"/>
      <c r="I50" s="4"/>
      <c r="J50" s="4"/>
      <c r="K50" s="4"/>
      <c r="L50" s="4"/>
      <c r="M50" s="4"/>
      <c r="N50" s="4"/>
      <c r="O50" s="4"/>
      <c r="P50" s="4"/>
      <c r="Q50" s="4">
        <v>37669.57</v>
      </c>
      <c r="R50" s="4"/>
    </row>
    <row r="51" spans="2:18" x14ac:dyDescent="0.3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</sheetData>
  <sortState xmlns:xlrd2="http://schemas.microsoft.com/office/spreadsheetml/2017/richdata2" ref="A2:P48">
    <sortCondition ref="A2:A48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07718-7003-4BA9-90B9-9CCC7EE51868}">
  <dimension ref="A1:R31"/>
  <sheetViews>
    <sheetView workbookViewId="0">
      <selection activeCell="A2" sqref="A2:A30"/>
    </sheetView>
  </sheetViews>
  <sheetFormatPr defaultRowHeight="14.5" x14ac:dyDescent="0.35"/>
  <sheetData>
    <row r="1" spans="1:18" x14ac:dyDescent="0.35">
      <c r="B1" t="s">
        <v>88</v>
      </c>
      <c r="C1" t="s">
        <v>89</v>
      </c>
      <c r="D1" t="s">
        <v>90</v>
      </c>
      <c r="E1" t="s">
        <v>91</v>
      </c>
      <c r="F1" t="s">
        <v>92</v>
      </c>
      <c r="G1" t="s">
        <v>93</v>
      </c>
      <c r="H1" t="s">
        <v>94</v>
      </c>
      <c r="I1" t="s">
        <v>95</v>
      </c>
      <c r="J1" t="s">
        <v>96</v>
      </c>
      <c r="K1" t="s">
        <v>97</v>
      </c>
      <c r="L1" t="s">
        <v>98</v>
      </c>
      <c r="M1" t="s">
        <v>99</v>
      </c>
      <c r="N1" t="s">
        <v>100</v>
      </c>
      <c r="O1" t="s">
        <v>101</v>
      </c>
      <c r="P1" t="s">
        <v>102</v>
      </c>
      <c r="Q1" t="s">
        <v>103</v>
      </c>
      <c r="R1" t="s">
        <v>104</v>
      </c>
    </row>
    <row r="2" spans="1:18" x14ac:dyDescent="0.35">
      <c r="A2" s="3">
        <v>15741387</v>
      </c>
      <c r="B2">
        <v>387</v>
      </c>
      <c r="C2" t="s">
        <v>105</v>
      </c>
      <c r="D2">
        <v>912004001</v>
      </c>
      <c r="E2">
        <v>15741</v>
      </c>
      <c r="F2" t="s">
        <v>106</v>
      </c>
      <c r="G2" t="s">
        <v>34</v>
      </c>
      <c r="H2">
        <v>56</v>
      </c>
      <c r="I2" t="s">
        <v>107</v>
      </c>
      <c r="J2">
        <v>49</v>
      </c>
      <c r="K2">
        <v>0.79</v>
      </c>
      <c r="L2">
        <v>38.799999999999997</v>
      </c>
      <c r="M2">
        <v>551</v>
      </c>
      <c r="N2">
        <v>308</v>
      </c>
      <c r="O2" s="1">
        <v>999999</v>
      </c>
      <c r="P2">
        <v>308</v>
      </c>
      <c r="Q2" t="s">
        <v>108</v>
      </c>
      <c r="R2" t="s">
        <v>109</v>
      </c>
    </row>
    <row r="3" spans="1:18" x14ac:dyDescent="0.35">
      <c r="A3" s="3">
        <v>30114387</v>
      </c>
      <c r="B3">
        <v>387</v>
      </c>
      <c r="C3" t="s">
        <v>105</v>
      </c>
      <c r="D3">
        <v>912004006</v>
      </c>
      <c r="E3">
        <v>30114</v>
      </c>
      <c r="F3" t="s">
        <v>12</v>
      </c>
      <c r="G3" t="s">
        <v>13</v>
      </c>
      <c r="H3">
        <v>56</v>
      </c>
      <c r="I3" t="s">
        <v>107</v>
      </c>
      <c r="J3">
        <v>27</v>
      </c>
      <c r="K3">
        <v>1.18</v>
      </c>
      <c r="L3">
        <v>31.94</v>
      </c>
      <c r="M3">
        <v>353</v>
      </c>
      <c r="N3">
        <v>703</v>
      </c>
      <c r="O3">
        <v>353</v>
      </c>
      <c r="P3">
        <v>353</v>
      </c>
      <c r="Q3" t="s">
        <v>110</v>
      </c>
      <c r="R3" t="s">
        <v>111</v>
      </c>
    </row>
    <row r="4" spans="1:18" x14ac:dyDescent="0.35">
      <c r="A4" s="3">
        <v>30130387</v>
      </c>
      <c r="B4">
        <v>387</v>
      </c>
      <c r="C4" t="s">
        <v>105</v>
      </c>
      <c r="D4">
        <v>912004002</v>
      </c>
      <c r="E4">
        <v>30130</v>
      </c>
      <c r="F4" t="s">
        <v>19</v>
      </c>
      <c r="G4" t="s">
        <v>13</v>
      </c>
      <c r="H4">
        <v>56</v>
      </c>
      <c r="I4" t="s">
        <v>107</v>
      </c>
      <c r="J4">
        <v>181</v>
      </c>
      <c r="K4">
        <v>0.08</v>
      </c>
      <c r="L4">
        <v>15.25</v>
      </c>
      <c r="M4">
        <v>556</v>
      </c>
      <c r="N4">
        <v>157</v>
      </c>
      <c r="O4" s="1">
        <v>999999</v>
      </c>
      <c r="P4">
        <v>157</v>
      </c>
      <c r="Q4" t="s">
        <v>112</v>
      </c>
      <c r="R4" t="s">
        <v>113</v>
      </c>
    </row>
    <row r="5" spans="1:18" x14ac:dyDescent="0.35">
      <c r="A5" s="3">
        <v>35705387</v>
      </c>
      <c r="B5">
        <v>387</v>
      </c>
      <c r="C5" t="s">
        <v>105</v>
      </c>
      <c r="D5">
        <v>912004008</v>
      </c>
      <c r="E5">
        <v>35705</v>
      </c>
      <c r="F5" t="s">
        <v>114</v>
      </c>
      <c r="G5" t="s">
        <v>13</v>
      </c>
      <c r="H5">
        <v>56</v>
      </c>
      <c r="I5" t="s">
        <v>107</v>
      </c>
      <c r="J5">
        <v>471</v>
      </c>
      <c r="K5">
        <v>0.89</v>
      </c>
      <c r="L5">
        <v>420.06</v>
      </c>
      <c r="M5">
        <v>648</v>
      </c>
      <c r="N5">
        <v>157</v>
      </c>
      <c r="O5" s="1">
        <v>999999</v>
      </c>
      <c r="P5">
        <v>157</v>
      </c>
      <c r="Q5" t="s">
        <v>112</v>
      </c>
      <c r="R5" t="s">
        <v>115</v>
      </c>
    </row>
    <row r="6" spans="1:18" x14ac:dyDescent="0.35">
      <c r="A6" s="3">
        <v>68075387</v>
      </c>
      <c r="B6">
        <v>387</v>
      </c>
      <c r="C6" t="s">
        <v>105</v>
      </c>
      <c r="D6">
        <v>1016004</v>
      </c>
      <c r="E6">
        <v>68075</v>
      </c>
      <c r="F6" t="s">
        <v>116</v>
      </c>
      <c r="G6" t="s">
        <v>13</v>
      </c>
      <c r="H6">
        <v>56</v>
      </c>
      <c r="I6" t="s">
        <v>107</v>
      </c>
      <c r="J6">
        <v>3</v>
      </c>
      <c r="K6">
        <v>223.44</v>
      </c>
      <c r="L6">
        <v>670.33</v>
      </c>
      <c r="M6">
        <v>32</v>
      </c>
      <c r="N6">
        <v>34</v>
      </c>
      <c r="O6">
        <v>32</v>
      </c>
      <c r="P6">
        <v>32</v>
      </c>
      <c r="Q6" t="s">
        <v>117</v>
      </c>
      <c r="R6" t="s">
        <v>118</v>
      </c>
    </row>
    <row r="7" spans="1:18" x14ac:dyDescent="0.35">
      <c r="A7" s="3">
        <v>73610387</v>
      </c>
      <c r="B7">
        <v>387</v>
      </c>
      <c r="C7" t="s">
        <v>105</v>
      </c>
      <c r="D7">
        <v>912004008</v>
      </c>
      <c r="E7">
        <v>73610</v>
      </c>
      <c r="F7" t="s">
        <v>119</v>
      </c>
      <c r="G7" t="s">
        <v>34</v>
      </c>
      <c r="H7">
        <v>40</v>
      </c>
      <c r="I7" t="s">
        <v>107</v>
      </c>
      <c r="J7">
        <v>90</v>
      </c>
      <c r="K7">
        <v>0.28000000000000003</v>
      </c>
      <c r="L7">
        <v>24.79</v>
      </c>
      <c r="M7">
        <v>44</v>
      </c>
      <c r="N7">
        <v>365</v>
      </c>
      <c r="O7">
        <v>28</v>
      </c>
      <c r="P7">
        <v>28</v>
      </c>
      <c r="Q7" t="s">
        <v>120</v>
      </c>
      <c r="R7" t="s">
        <v>121</v>
      </c>
    </row>
    <row r="8" spans="1:18" x14ac:dyDescent="0.35">
      <c r="A8" s="3">
        <v>224711387</v>
      </c>
      <c r="B8">
        <v>387</v>
      </c>
      <c r="C8" t="s">
        <v>105</v>
      </c>
      <c r="D8">
        <v>912004001</v>
      </c>
      <c r="E8">
        <v>224711</v>
      </c>
      <c r="F8" t="s">
        <v>122</v>
      </c>
      <c r="G8" t="s">
        <v>13</v>
      </c>
      <c r="H8">
        <v>56</v>
      </c>
      <c r="I8" t="s">
        <v>107</v>
      </c>
      <c r="J8">
        <v>31</v>
      </c>
      <c r="K8">
        <v>3.65</v>
      </c>
      <c r="L8">
        <v>113.2</v>
      </c>
      <c r="M8">
        <v>670</v>
      </c>
      <c r="N8">
        <v>304</v>
      </c>
      <c r="O8" s="1">
        <v>999999</v>
      </c>
      <c r="P8">
        <v>304</v>
      </c>
      <c r="Q8" t="s">
        <v>123</v>
      </c>
      <c r="R8" t="s">
        <v>111</v>
      </c>
    </row>
    <row r="9" spans="1:18" x14ac:dyDescent="0.35">
      <c r="A9" s="3">
        <v>601667387</v>
      </c>
      <c r="B9">
        <v>387</v>
      </c>
      <c r="C9" t="s">
        <v>105</v>
      </c>
      <c r="D9">
        <v>912004008</v>
      </c>
      <c r="E9">
        <v>601667</v>
      </c>
      <c r="F9" t="s">
        <v>124</v>
      </c>
      <c r="G9" t="s">
        <v>13</v>
      </c>
      <c r="H9">
        <v>56</v>
      </c>
      <c r="I9" t="s">
        <v>107</v>
      </c>
      <c r="J9">
        <v>300</v>
      </c>
      <c r="K9">
        <v>0.21</v>
      </c>
      <c r="L9">
        <v>64.27</v>
      </c>
      <c r="M9">
        <v>44</v>
      </c>
      <c r="N9">
        <v>241</v>
      </c>
      <c r="O9">
        <v>44</v>
      </c>
      <c r="P9">
        <v>44</v>
      </c>
      <c r="Q9" t="s">
        <v>125</v>
      </c>
      <c r="R9" t="s">
        <v>126</v>
      </c>
    </row>
    <row r="10" spans="1:18" x14ac:dyDescent="0.35">
      <c r="A10" s="3">
        <v>603260387</v>
      </c>
      <c r="B10">
        <v>387</v>
      </c>
      <c r="C10" t="s">
        <v>105</v>
      </c>
      <c r="D10">
        <v>912004006</v>
      </c>
      <c r="E10">
        <v>603260</v>
      </c>
      <c r="F10" t="s">
        <v>29</v>
      </c>
      <c r="G10" t="s">
        <v>13</v>
      </c>
      <c r="H10">
        <v>56</v>
      </c>
      <c r="I10" t="s">
        <v>107</v>
      </c>
      <c r="J10">
        <v>115</v>
      </c>
      <c r="K10">
        <v>0.45</v>
      </c>
      <c r="L10">
        <v>51.66</v>
      </c>
      <c r="M10">
        <v>370</v>
      </c>
      <c r="N10">
        <v>677</v>
      </c>
      <c r="O10">
        <v>370</v>
      </c>
      <c r="P10">
        <v>370</v>
      </c>
      <c r="Q10" t="s">
        <v>127</v>
      </c>
      <c r="R10" t="s">
        <v>128</v>
      </c>
    </row>
    <row r="11" spans="1:18" x14ac:dyDescent="0.35">
      <c r="A11" s="3">
        <v>603546387</v>
      </c>
      <c r="B11">
        <v>387</v>
      </c>
      <c r="C11" t="s">
        <v>105</v>
      </c>
      <c r="D11">
        <v>912004008</v>
      </c>
      <c r="E11">
        <v>603546</v>
      </c>
      <c r="F11" t="s">
        <v>129</v>
      </c>
      <c r="G11" t="s">
        <v>13</v>
      </c>
      <c r="H11">
        <v>56</v>
      </c>
      <c r="I11" t="s">
        <v>107</v>
      </c>
      <c r="J11">
        <v>40</v>
      </c>
      <c r="K11">
        <v>0.23</v>
      </c>
      <c r="L11">
        <v>9.15</v>
      </c>
      <c r="M11">
        <v>205</v>
      </c>
      <c r="N11">
        <v>308</v>
      </c>
      <c r="O11">
        <v>205</v>
      </c>
      <c r="P11">
        <v>205</v>
      </c>
      <c r="Q11" t="s">
        <v>130</v>
      </c>
      <c r="R11" t="s">
        <v>128</v>
      </c>
    </row>
    <row r="12" spans="1:18" x14ac:dyDescent="0.35">
      <c r="A12" s="3">
        <v>840350387</v>
      </c>
      <c r="B12">
        <v>387</v>
      </c>
      <c r="C12" t="s">
        <v>105</v>
      </c>
      <c r="D12">
        <v>901001004006</v>
      </c>
      <c r="E12">
        <v>840350</v>
      </c>
      <c r="F12" t="s">
        <v>131</v>
      </c>
      <c r="G12" t="s">
        <v>34</v>
      </c>
      <c r="H12">
        <v>56</v>
      </c>
      <c r="I12" t="s">
        <v>107</v>
      </c>
      <c r="J12">
        <v>11</v>
      </c>
      <c r="K12">
        <v>19.899999999999999</v>
      </c>
      <c r="L12">
        <v>218.94</v>
      </c>
      <c r="M12" s="1">
        <v>999999</v>
      </c>
      <c r="N12">
        <v>308</v>
      </c>
      <c r="O12" s="1">
        <v>999999</v>
      </c>
      <c r="P12">
        <v>308</v>
      </c>
      <c r="Q12" t="s">
        <v>108</v>
      </c>
      <c r="R12" t="s">
        <v>132</v>
      </c>
    </row>
    <row r="13" spans="1:18" x14ac:dyDescent="0.35">
      <c r="A13" s="3">
        <v>901023387</v>
      </c>
      <c r="B13">
        <v>387</v>
      </c>
      <c r="C13" t="s">
        <v>105</v>
      </c>
      <c r="D13">
        <v>1027096</v>
      </c>
      <c r="E13">
        <v>901023</v>
      </c>
      <c r="F13" t="s">
        <v>133</v>
      </c>
      <c r="G13" t="s">
        <v>34</v>
      </c>
      <c r="H13">
        <v>56</v>
      </c>
      <c r="I13" t="s">
        <v>107</v>
      </c>
      <c r="J13">
        <v>89</v>
      </c>
      <c r="K13">
        <v>6.56</v>
      </c>
      <c r="L13">
        <v>584.13</v>
      </c>
      <c r="M13">
        <v>374</v>
      </c>
      <c r="N13" s="1">
        <v>1294</v>
      </c>
      <c r="O13">
        <v>374</v>
      </c>
      <c r="P13">
        <v>374</v>
      </c>
      <c r="Q13" t="s">
        <v>134</v>
      </c>
      <c r="R13" t="s">
        <v>135</v>
      </c>
    </row>
    <row r="14" spans="1:18" x14ac:dyDescent="0.35">
      <c r="A14" s="3">
        <v>33194879</v>
      </c>
      <c r="B14">
        <v>879</v>
      </c>
      <c r="C14" t="s">
        <v>136</v>
      </c>
      <c r="D14">
        <v>1027050</v>
      </c>
      <c r="E14">
        <v>33194</v>
      </c>
      <c r="F14" t="s">
        <v>137</v>
      </c>
      <c r="G14" t="s">
        <v>13</v>
      </c>
      <c r="H14">
        <v>56</v>
      </c>
      <c r="I14" t="s">
        <v>107</v>
      </c>
      <c r="J14">
        <v>4</v>
      </c>
      <c r="K14">
        <v>57.19</v>
      </c>
      <c r="L14">
        <v>228.75</v>
      </c>
      <c r="M14">
        <v>585</v>
      </c>
      <c r="N14">
        <v>216</v>
      </c>
      <c r="O14" s="1">
        <v>999999</v>
      </c>
      <c r="P14">
        <v>216</v>
      </c>
      <c r="Q14" t="s">
        <v>138</v>
      </c>
      <c r="R14" t="s">
        <v>139</v>
      </c>
    </row>
    <row r="15" spans="1:18" x14ac:dyDescent="0.35">
      <c r="A15" s="3">
        <v>73610879</v>
      </c>
      <c r="B15">
        <v>879</v>
      </c>
      <c r="C15" t="s">
        <v>136</v>
      </c>
      <c r="D15">
        <v>912004008</v>
      </c>
      <c r="E15">
        <v>73610</v>
      </c>
      <c r="F15" t="s">
        <v>119</v>
      </c>
      <c r="G15" t="s">
        <v>34</v>
      </c>
      <c r="H15">
        <v>56</v>
      </c>
      <c r="I15" t="s">
        <v>107</v>
      </c>
      <c r="J15">
        <v>150</v>
      </c>
      <c r="K15">
        <v>2.2999999999999998</v>
      </c>
      <c r="L15">
        <v>345.61</v>
      </c>
      <c r="M15">
        <v>556</v>
      </c>
      <c r="N15">
        <v>216</v>
      </c>
      <c r="O15" s="1">
        <v>999999</v>
      </c>
      <c r="P15">
        <v>216</v>
      </c>
      <c r="Q15" t="s">
        <v>138</v>
      </c>
      <c r="R15" t="s">
        <v>140</v>
      </c>
    </row>
    <row r="16" spans="1:18" x14ac:dyDescent="0.35">
      <c r="A16" s="3">
        <v>83160879</v>
      </c>
      <c r="B16">
        <v>879</v>
      </c>
      <c r="C16" t="s">
        <v>136</v>
      </c>
      <c r="D16">
        <v>912004001</v>
      </c>
      <c r="E16">
        <v>83160</v>
      </c>
      <c r="F16" t="s">
        <v>141</v>
      </c>
      <c r="G16" t="s">
        <v>34</v>
      </c>
      <c r="H16">
        <v>56</v>
      </c>
      <c r="I16" t="s">
        <v>107</v>
      </c>
      <c r="J16">
        <v>169</v>
      </c>
      <c r="K16">
        <v>0.57999999999999996</v>
      </c>
      <c r="L16">
        <v>98.46</v>
      </c>
      <c r="M16" s="1">
        <v>999999</v>
      </c>
      <c r="N16">
        <v>680</v>
      </c>
      <c r="O16">
        <v>539</v>
      </c>
      <c r="P16">
        <v>539</v>
      </c>
      <c r="Q16" t="s">
        <v>142</v>
      </c>
      <c r="R16" t="s">
        <v>143</v>
      </c>
    </row>
    <row r="17" spans="1:18" x14ac:dyDescent="0.35">
      <c r="A17" s="3">
        <v>112938879</v>
      </c>
      <c r="B17">
        <v>879</v>
      </c>
      <c r="C17" t="s">
        <v>136</v>
      </c>
      <c r="D17">
        <v>1027096</v>
      </c>
      <c r="E17">
        <v>112938</v>
      </c>
      <c r="F17" t="s">
        <v>144</v>
      </c>
      <c r="G17" t="s">
        <v>13</v>
      </c>
      <c r="H17">
        <v>56</v>
      </c>
      <c r="I17" t="s">
        <v>107</v>
      </c>
      <c r="J17">
        <v>26</v>
      </c>
      <c r="K17">
        <v>32.299999999999997</v>
      </c>
      <c r="L17">
        <v>839.92</v>
      </c>
      <c r="M17">
        <v>553</v>
      </c>
      <c r="N17">
        <v>818</v>
      </c>
      <c r="O17">
        <v>553</v>
      </c>
      <c r="P17">
        <v>553</v>
      </c>
      <c r="Q17" t="s">
        <v>145</v>
      </c>
      <c r="R17" t="s">
        <v>146</v>
      </c>
    </row>
    <row r="18" spans="1:18" x14ac:dyDescent="0.35">
      <c r="A18" s="3">
        <v>138665879</v>
      </c>
      <c r="B18">
        <v>879</v>
      </c>
      <c r="C18" t="s">
        <v>136</v>
      </c>
      <c r="D18">
        <v>912004008</v>
      </c>
      <c r="E18">
        <v>138665</v>
      </c>
      <c r="F18" t="s">
        <v>39</v>
      </c>
      <c r="G18" t="s">
        <v>34</v>
      </c>
      <c r="H18">
        <v>56</v>
      </c>
      <c r="I18" t="s">
        <v>107</v>
      </c>
      <c r="J18">
        <v>180</v>
      </c>
      <c r="K18">
        <v>0.9</v>
      </c>
      <c r="L18">
        <v>162.44999999999999</v>
      </c>
      <c r="M18">
        <v>678</v>
      </c>
      <c r="N18">
        <v>216</v>
      </c>
      <c r="O18">
        <v>195</v>
      </c>
      <c r="P18">
        <v>195</v>
      </c>
      <c r="Q18" t="s">
        <v>147</v>
      </c>
      <c r="R18" t="s">
        <v>148</v>
      </c>
    </row>
    <row r="19" spans="1:18" x14ac:dyDescent="0.35">
      <c r="A19" s="3">
        <v>228496879</v>
      </c>
      <c r="B19">
        <v>879</v>
      </c>
      <c r="C19" t="s">
        <v>136</v>
      </c>
      <c r="D19">
        <v>912004008</v>
      </c>
      <c r="E19">
        <v>228496</v>
      </c>
      <c r="F19" t="s">
        <v>149</v>
      </c>
      <c r="G19" t="s">
        <v>13</v>
      </c>
      <c r="H19">
        <v>56</v>
      </c>
      <c r="I19" t="s">
        <v>107</v>
      </c>
      <c r="J19">
        <v>321</v>
      </c>
      <c r="K19">
        <v>1.5</v>
      </c>
      <c r="L19">
        <v>480.65</v>
      </c>
      <c r="M19">
        <v>548</v>
      </c>
      <c r="N19">
        <v>216</v>
      </c>
      <c r="O19" s="1">
        <v>999999</v>
      </c>
      <c r="P19">
        <v>216</v>
      </c>
      <c r="Q19" t="s">
        <v>138</v>
      </c>
      <c r="R19" t="s">
        <v>150</v>
      </c>
    </row>
    <row r="20" spans="1:18" x14ac:dyDescent="0.35">
      <c r="A20" s="3">
        <v>236357879</v>
      </c>
      <c r="B20">
        <v>879</v>
      </c>
      <c r="C20" t="s">
        <v>136</v>
      </c>
      <c r="D20">
        <v>1027006</v>
      </c>
      <c r="E20">
        <v>236357</v>
      </c>
      <c r="F20" t="s">
        <v>151</v>
      </c>
      <c r="G20" t="s">
        <v>34</v>
      </c>
      <c r="H20">
        <v>56</v>
      </c>
      <c r="I20" t="s">
        <v>107</v>
      </c>
      <c r="J20">
        <v>16</v>
      </c>
      <c r="K20">
        <v>50.11</v>
      </c>
      <c r="L20">
        <v>801.7</v>
      </c>
      <c r="M20" s="1">
        <v>999999</v>
      </c>
      <c r="N20">
        <v>518</v>
      </c>
      <c r="O20" s="1">
        <v>999999</v>
      </c>
      <c r="P20">
        <v>518</v>
      </c>
      <c r="Q20" t="s">
        <v>152</v>
      </c>
      <c r="R20" t="s">
        <v>153</v>
      </c>
    </row>
    <row r="21" spans="1:18" x14ac:dyDescent="0.35">
      <c r="A21" s="3">
        <v>239925879</v>
      </c>
      <c r="B21">
        <v>879</v>
      </c>
      <c r="C21" t="s">
        <v>136</v>
      </c>
      <c r="D21">
        <v>912004008</v>
      </c>
      <c r="E21">
        <v>239925</v>
      </c>
      <c r="F21" t="s">
        <v>154</v>
      </c>
      <c r="G21" t="s">
        <v>34</v>
      </c>
      <c r="H21">
        <v>56</v>
      </c>
      <c r="I21" t="s">
        <v>107</v>
      </c>
      <c r="J21">
        <v>300</v>
      </c>
      <c r="K21">
        <v>8.26</v>
      </c>
      <c r="L21" s="2">
        <v>2476.7800000000002</v>
      </c>
      <c r="M21">
        <v>356</v>
      </c>
      <c r="N21">
        <v>635</v>
      </c>
      <c r="O21">
        <v>356</v>
      </c>
      <c r="P21">
        <v>356</v>
      </c>
      <c r="Q21" t="s">
        <v>155</v>
      </c>
      <c r="R21" t="s">
        <v>156</v>
      </c>
    </row>
    <row r="22" spans="1:18" x14ac:dyDescent="0.35">
      <c r="A22" s="3">
        <v>266663879</v>
      </c>
      <c r="B22">
        <v>879</v>
      </c>
      <c r="C22" t="s">
        <v>136</v>
      </c>
      <c r="D22">
        <v>912004008</v>
      </c>
      <c r="E22">
        <v>266663</v>
      </c>
      <c r="F22" t="s">
        <v>157</v>
      </c>
      <c r="G22" t="s">
        <v>34</v>
      </c>
      <c r="H22">
        <v>56</v>
      </c>
      <c r="I22" t="s">
        <v>107</v>
      </c>
      <c r="J22">
        <v>196</v>
      </c>
      <c r="K22">
        <v>1.72</v>
      </c>
      <c r="L22">
        <v>336.79</v>
      </c>
      <c r="M22">
        <v>292</v>
      </c>
      <c r="N22">
        <v>333</v>
      </c>
      <c r="O22">
        <v>292</v>
      </c>
      <c r="P22">
        <v>292</v>
      </c>
      <c r="Q22" t="s">
        <v>158</v>
      </c>
      <c r="R22" t="s">
        <v>159</v>
      </c>
    </row>
    <row r="23" spans="1:18" x14ac:dyDescent="0.35">
      <c r="A23" s="3">
        <v>288039879</v>
      </c>
      <c r="B23">
        <v>879</v>
      </c>
      <c r="C23" t="s">
        <v>136</v>
      </c>
      <c r="D23">
        <v>912004001</v>
      </c>
      <c r="E23">
        <v>288039</v>
      </c>
      <c r="F23" t="s">
        <v>160</v>
      </c>
      <c r="G23" t="s">
        <v>34</v>
      </c>
      <c r="H23">
        <v>56</v>
      </c>
      <c r="I23" t="s">
        <v>107</v>
      </c>
      <c r="J23">
        <v>79</v>
      </c>
      <c r="K23">
        <v>8.7100000000000009</v>
      </c>
      <c r="L23">
        <v>688.25</v>
      </c>
      <c r="M23" s="1">
        <v>999999</v>
      </c>
      <c r="N23">
        <v>818</v>
      </c>
      <c r="O23" s="1">
        <v>999999</v>
      </c>
      <c r="P23">
        <v>818</v>
      </c>
      <c r="Q23" t="s">
        <v>161</v>
      </c>
      <c r="R23" t="s">
        <v>162</v>
      </c>
    </row>
    <row r="24" spans="1:18" x14ac:dyDescent="0.35">
      <c r="A24" s="3">
        <v>312126879</v>
      </c>
      <c r="B24">
        <v>879</v>
      </c>
      <c r="C24" t="s">
        <v>136</v>
      </c>
      <c r="D24">
        <v>912004008</v>
      </c>
      <c r="E24">
        <v>312126</v>
      </c>
      <c r="F24" t="s">
        <v>163</v>
      </c>
      <c r="G24" t="s">
        <v>34</v>
      </c>
      <c r="H24">
        <v>56</v>
      </c>
      <c r="I24" t="s">
        <v>107</v>
      </c>
      <c r="J24">
        <v>439</v>
      </c>
      <c r="K24">
        <v>2.09</v>
      </c>
      <c r="L24">
        <v>917.97</v>
      </c>
      <c r="M24">
        <v>171</v>
      </c>
      <c r="N24">
        <v>576</v>
      </c>
      <c r="O24">
        <v>171</v>
      </c>
      <c r="P24">
        <v>171</v>
      </c>
      <c r="Q24" t="s">
        <v>164</v>
      </c>
      <c r="R24" t="s">
        <v>165</v>
      </c>
    </row>
    <row r="25" spans="1:18" x14ac:dyDescent="0.35">
      <c r="A25" s="3">
        <v>333202879</v>
      </c>
      <c r="B25">
        <v>879</v>
      </c>
      <c r="C25" t="s">
        <v>136</v>
      </c>
      <c r="D25">
        <v>1001029</v>
      </c>
      <c r="E25">
        <v>333202</v>
      </c>
      <c r="F25" t="s">
        <v>166</v>
      </c>
      <c r="G25" t="s">
        <v>34</v>
      </c>
      <c r="H25">
        <v>56</v>
      </c>
      <c r="I25" t="s">
        <v>107</v>
      </c>
      <c r="J25">
        <v>127</v>
      </c>
      <c r="K25">
        <v>21.36</v>
      </c>
      <c r="L25" s="2">
        <v>2713.13</v>
      </c>
      <c r="M25">
        <v>32</v>
      </c>
      <c r="N25">
        <v>588</v>
      </c>
      <c r="O25">
        <v>32</v>
      </c>
      <c r="P25">
        <v>32</v>
      </c>
      <c r="Q25" t="s">
        <v>117</v>
      </c>
      <c r="R25" t="s">
        <v>167</v>
      </c>
    </row>
    <row r="26" spans="1:18" x14ac:dyDescent="0.35">
      <c r="A26" s="3">
        <v>816682879</v>
      </c>
      <c r="B26">
        <v>879</v>
      </c>
      <c r="C26" t="s">
        <v>136</v>
      </c>
      <c r="D26">
        <v>912004008</v>
      </c>
      <c r="E26">
        <v>816682</v>
      </c>
      <c r="F26" t="s">
        <v>51</v>
      </c>
      <c r="G26" t="s">
        <v>34</v>
      </c>
      <c r="H26">
        <v>56</v>
      </c>
      <c r="I26" t="s">
        <v>107</v>
      </c>
      <c r="J26">
        <v>95</v>
      </c>
      <c r="K26">
        <v>2.15</v>
      </c>
      <c r="L26">
        <v>204.19</v>
      </c>
      <c r="M26" s="1">
        <v>999999</v>
      </c>
      <c r="N26">
        <v>696</v>
      </c>
      <c r="O26" s="1">
        <v>999999</v>
      </c>
      <c r="P26">
        <v>696</v>
      </c>
      <c r="Q26" t="s">
        <v>168</v>
      </c>
      <c r="R26" t="s">
        <v>169</v>
      </c>
    </row>
    <row r="27" spans="1:18" x14ac:dyDescent="0.35">
      <c r="A27" s="3">
        <v>823080879</v>
      </c>
      <c r="B27">
        <v>879</v>
      </c>
      <c r="C27" t="s">
        <v>136</v>
      </c>
      <c r="D27">
        <v>1027096</v>
      </c>
      <c r="E27">
        <v>823080</v>
      </c>
      <c r="F27" t="s">
        <v>170</v>
      </c>
      <c r="G27" t="s">
        <v>34</v>
      </c>
      <c r="H27">
        <v>56</v>
      </c>
      <c r="I27" t="s">
        <v>107</v>
      </c>
      <c r="J27">
        <v>47</v>
      </c>
      <c r="K27">
        <v>11.28</v>
      </c>
      <c r="L27">
        <v>530.01</v>
      </c>
      <c r="M27">
        <v>719</v>
      </c>
      <c r="N27">
        <v>216</v>
      </c>
      <c r="O27">
        <v>195</v>
      </c>
      <c r="P27">
        <v>195</v>
      </c>
      <c r="Q27" t="s">
        <v>147</v>
      </c>
      <c r="R27" t="s">
        <v>171</v>
      </c>
    </row>
    <row r="28" spans="1:18" x14ac:dyDescent="0.35">
      <c r="A28" s="3">
        <v>857831879</v>
      </c>
      <c r="B28">
        <v>879</v>
      </c>
      <c r="C28" t="s">
        <v>136</v>
      </c>
      <c r="D28">
        <v>912004008</v>
      </c>
      <c r="E28">
        <v>857831</v>
      </c>
      <c r="F28" t="s">
        <v>53</v>
      </c>
      <c r="G28" t="s">
        <v>34</v>
      </c>
      <c r="H28">
        <v>56</v>
      </c>
      <c r="I28" t="s">
        <v>107</v>
      </c>
      <c r="J28">
        <v>767</v>
      </c>
      <c r="K28">
        <v>10.42</v>
      </c>
      <c r="L28" s="2">
        <v>7993.6</v>
      </c>
      <c r="M28">
        <v>264</v>
      </c>
      <c r="N28">
        <v>195</v>
      </c>
      <c r="O28">
        <v>264</v>
      </c>
      <c r="P28">
        <v>195</v>
      </c>
      <c r="Q28" t="s">
        <v>147</v>
      </c>
      <c r="R28" t="s">
        <v>172</v>
      </c>
    </row>
    <row r="29" spans="1:18" x14ac:dyDescent="0.35">
      <c r="A29" s="3">
        <v>874630879</v>
      </c>
      <c r="B29">
        <v>879</v>
      </c>
      <c r="C29" t="s">
        <v>136</v>
      </c>
      <c r="D29">
        <v>912004008</v>
      </c>
      <c r="E29">
        <v>874630</v>
      </c>
      <c r="F29" t="s">
        <v>55</v>
      </c>
      <c r="G29" t="s">
        <v>34</v>
      </c>
      <c r="H29">
        <v>56</v>
      </c>
      <c r="I29" t="s">
        <v>107</v>
      </c>
      <c r="J29">
        <v>48</v>
      </c>
      <c r="K29">
        <v>3.99</v>
      </c>
      <c r="L29">
        <v>191.45</v>
      </c>
      <c r="M29">
        <v>978</v>
      </c>
      <c r="N29">
        <v>323</v>
      </c>
      <c r="O29">
        <v>397</v>
      </c>
      <c r="P29">
        <v>323</v>
      </c>
      <c r="Q29" t="s">
        <v>173</v>
      </c>
      <c r="R29" t="s">
        <v>174</v>
      </c>
    </row>
    <row r="30" spans="1:18" x14ac:dyDescent="0.35">
      <c r="A30" s="3">
        <v>979616879</v>
      </c>
      <c r="B30">
        <v>879</v>
      </c>
      <c r="C30" t="s">
        <v>136</v>
      </c>
      <c r="D30">
        <v>1027080</v>
      </c>
      <c r="E30">
        <v>979616</v>
      </c>
      <c r="F30" t="s">
        <v>175</v>
      </c>
      <c r="G30" t="s">
        <v>85</v>
      </c>
      <c r="H30">
        <v>56</v>
      </c>
      <c r="I30" t="s">
        <v>107</v>
      </c>
      <c r="J30">
        <v>1</v>
      </c>
      <c r="K30">
        <v>313.48</v>
      </c>
      <c r="L30">
        <v>313.48</v>
      </c>
      <c r="M30" s="1">
        <v>999999</v>
      </c>
      <c r="N30">
        <v>825</v>
      </c>
      <c r="O30" s="1">
        <v>999999</v>
      </c>
      <c r="P30">
        <v>825</v>
      </c>
      <c r="Q30" t="s">
        <v>176</v>
      </c>
      <c r="R30" t="s">
        <v>177</v>
      </c>
    </row>
    <row r="31" spans="1:18" x14ac:dyDescent="0.35">
      <c r="A31" t="s">
        <v>87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Rocha</dc:creator>
  <cp:lastModifiedBy>Bruna Rocha</cp:lastModifiedBy>
  <dcterms:created xsi:type="dcterms:W3CDTF">2022-04-25T11:37:08Z</dcterms:created>
  <dcterms:modified xsi:type="dcterms:W3CDTF">2022-04-25T11:59:58Z</dcterms:modified>
</cp:coreProperties>
</file>