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ote a lote" sheetId="1" r:id="rId4"/>
    <sheet state="visible" name="Resumo por item" sheetId="2" r:id="rId5"/>
  </sheets>
  <definedNames>
    <definedName hidden="1" localSheetId="0" name="_xlnm._FilterDatabase">'Lote a lote'!$A$9:$S$74</definedName>
  </definedNames>
  <calcPr/>
  <extLst>
    <ext uri="GoogleSheetsCustomDataVersion2">
      <go:sheetsCustomData xmlns:go="http://customooxmlschemas.google.com/" r:id="rId6" roundtripDataChecksum="6zBYk38KmovBPqbf80EXCZGr+d0l6xLbZK9vjSFpyLI="/>
    </ext>
  </extLst>
</workbook>
</file>

<file path=xl/sharedStrings.xml><?xml version="1.0" encoding="utf-8"?>
<sst xmlns="http://schemas.openxmlformats.org/spreadsheetml/2006/main" count="1141" uniqueCount="230">
  <si>
    <t>Itens</t>
  </si>
  <si>
    <t>Quant</t>
  </si>
  <si>
    <t>Total do Lote</t>
  </si>
  <si>
    <t>Quant total</t>
  </si>
  <si>
    <t>Nota</t>
  </si>
  <si>
    <t>CECF</t>
  </si>
  <si>
    <t>São itens que serão faturados pelo próprio código relacionado na lista, código de matéria prima nas quais as empresas que comprarem para industrialização poderão se apropriarem do crédito do ICMS na entrada do material em sua empresa, caso tenham direito a este benefício</t>
  </si>
  <si>
    <t>CHAPARIA LISA</t>
  </si>
  <si>
    <t>PERFILADOS DE AÇO</t>
  </si>
  <si>
    <t>PERFILADOS DE BRONZE</t>
  </si>
  <si>
    <t>CHAPAS OXICORTADA SOB MEDIDA</t>
  </si>
  <si>
    <t>SECF</t>
  </si>
  <si>
    <t>Data</t>
  </si>
  <si>
    <t>Lote de Separação</t>
  </si>
  <si>
    <t>Plataforma de Anuncio</t>
  </si>
  <si>
    <t>Código Anuncio</t>
  </si>
  <si>
    <t>São itens que serão faturados por um código genérico de nome (SUCATA MISTA DE CHAPAS, BARRAS, CANTONEIRAS, TUBOS, VIGAS) com NCM_72044100, Neste caso não permite a apropriação de crédito de ICMS</t>
  </si>
  <si>
    <t>Segmento</t>
  </si>
  <si>
    <t>Produto</t>
  </si>
  <si>
    <t>Descrição</t>
  </si>
  <si>
    <t>un.</t>
  </si>
  <si>
    <t>Depósito Anterior</t>
  </si>
  <si>
    <t>Depósito Novo</t>
  </si>
  <si>
    <t>Localização</t>
  </si>
  <si>
    <t xml:space="preserve">Lote </t>
  </si>
  <si>
    <t>Quant Sep (Kg)
 (Peso liquido S/ Embalagens)</t>
  </si>
  <si>
    <t>Saldo (AX)</t>
  </si>
  <si>
    <t>Quantidade Separada</t>
  </si>
  <si>
    <t>Falta Saldo AX</t>
  </si>
  <si>
    <t>Status</t>
  </si>
  <si>
    <t>Data da Venda</t>
  </si>
  <si>
    <t>Tipo Operação</t>
  </si>
  <si>
    <t>PF15082026RET</t>
  </si>
  <si>
    <t>MOVESTOK</t>
  </si>
  <si>
    <t>0207079</t>
  </si>
  <si>
    <t>BARRA REDONDA FORJADA ACO CARBONO SAE 1020 9.1/2PLG 241,3MM C/ ENSAIO DE ULTRASSOM CONF NORMA ASTM A388</t>
  </si>
  <si>
    <t>kg</t>
  </si>
  <si>
    <t>A99</t>
  </si>
  <si>
    <t>SEP_VENDA</t>
  </si>
  <si>
    <t>00701482</t>
  </si>
  <si>
    <t>EM ABERTO</t>
  </si>
  <si>
    <t>0207972</t>
  </si>
  <si>
    <t>BARRA REDONDA LAMINADA ACO CARBONO SAE 4140 5.1/2PLG 139,7MM</t>
  </si>
  <si>
    <t>00517202</t>
  </si>
  <si>
    <t>0207605</t>
  </si>
  <si>
    <t>BARRA REDONDA LAMINADA ACO CARBONO SAE 4140 5.1/4PLG 133,35MM</t>
  </si>
  <si>
    <t>00616092</t>
  </si>
  <si>
    <t>0207582</t>
  </si>
  <si>
    <t>BARRA REDONDA LAMINADA ACO CARBONO SAE 8640 3.3/4PLG 95,25MM</t>
  </si>
  <si>
    <t>00490636</t>
  </si>
  <si>
    <t>PF14082026RET</t>
  </si>
  <si>
    <t>T0069737</t>
  </si>
  <si>
    <t>BUCHA BRONZE TM 23 5.3/8X3.5/8PLG - 136,52X92,07MM</t>
  </si>
  <si>
    <t>OC079702</t>
  </si>
  <si>
    <t>Uni</t>
  </si>
  <si>
    <t>Quantidade</t>
  </si>
  <si>
    <t>0023011</t>
  </si>
  <si>
    <t>BUCHA BRONZE TM 23 D2X1.1/2PLG - 50,8X38,1MM</t>
  </si>
  <si>
    <t>0055011</t>
  </si>
  <si>
    <t>CHAPA ACO CARBONO LAMINADO FRIO NATURAL SAE 1006/08 OU CSN OEM60 LISA 2,25X1500X3000MM</t>
  </si>
  <si>
    <t>BB03</t>
  </si>
  <si>
    <t>0023083</t>
  </si>
  <si>
    <t>BUCHA DE BRONZE TM 23 D1.3/8X5/8PLG - 34,9X15,9MM</t>
  </si>
  <si>
    <t>0055012</t>
  </si>
  <si>
    <t>00426646</t>
  </si>
  <si>
    <t>CHAPA ACO CARBONO LAMINADO FRIO NATURAL SAE 1006/08 OU CSN OEM60 LISA 2,65X1500X3000MM</t>
  </si>
  <si>
    <t>T0067503</t>
  </si>
  <si>
    <t>BUCHA DE BRONZE TM 23 D2.5/8X1.3/4PLG - DE66,67X44,5MM</t>
  </si>
  <si>
    <t>OC056347</t>
  </si>
  <si>
    <t>0055017</t>
  </si>
  <si>
    <t>CHAPA ACO CARBONO LAMINADO QUENTE NATURAL SAE 1008/10 LISA 2,65X1200X3000MM</t>
  </si>
  <si>
    <t>TP0022241</t>
  </si>
  <si>
    <t>BUCHA DE BRONZE TM 23 D3.1/2X2.3/8PLG - 88,9X60,32MM</t>
  </si>
  <si>
    <t>OC141644</t>
  </si>
  <si>
    <t>0055018</t>
  </si>
  <si>
    <t>CHAPA ACO CARBONO LAMINADO QUENTE NATURAL SAE 1008/10 LISA 3X1500X3000MM</t>
  </si>
  <si>
    <t>T0073106</t>
  </si>
  <si>
    <t>BUCHA DE BRONZE TM 23 D3.1/2X2PLG - 88,9X63,5MM</t>
  </si>
  <si>
    <t>OC143563</t>
  </si>
  <si>
    <t>0055019</t>
  </si>
  <si>
    <t>CHAPA ACO CARBONO LAMINADO QUENTE NATURAL SAE 1008/10 LISA 3,35X1500X3000MM</t>
  </si>
  <si>
    <t>T0023478</t>
  </si>
  <si>
    <t>BUCHA DE BRONZE TM 23 D4.1/2X3.1/2PLG - D114,3X88,9MM</t>
  </si>
  <si>
    <t>OC092792</t>
  </si>
  <si>
    <t>0055020</t>
  </si>
  <si>
    <t>CHAPA ACO CARBONO LAMINADO QUENTE NATURAL SAE 1008/10 LISA 3,75X1500X3000MM</t>
  </si>
  <si>
    <t>0023084</t>
  </si>
  <si>
    <t>BUCHA DE BRONZE TM 23 D6.3/4X4PLG - 171,4X101,6MM</t>
  </si>
  <si>
    <t>BB04</t>
  </si>
  <si>
    <t>0057024</t>
  </si>
  <si>
    <t>CHAPA ACO CARBONO LAMINADO QUENTE NATURAL ASTM A36 LISA 6,3X1500X3000MM</t>
  </si>
  <si>
    <t>PF03082026RET</t>
  </si>
  <si>
    <t>0046023</t>
  </si>
  <si>
    <t>CANTONEIRA A36 1.1/2X3/16PLG 38,1X4,75X6000MM</t>
  </si>
  <si>
    <t>00662261</t>
  </si>
  <si>
    <t>0057026</t>
  </si>
  <si>
    <t>CHAPA ACO CARBONO LAMINADO QUENTE NATURAL ASTM A36 LISA 9,5X1500X3000MM</t>
  </si>
  <si>
    <t>0046027</t>
  </si>
  <si>
    <t>CANTONEIRA A36 2X3/16PLG 50,8X4,75X6000MM</t>
  </si>
  <si>
    <t>00809034</t>
  </si>
  <si>
    <t>0057027</t>
  </si>
  <si>
    <t>CHAPA ACO CARBONO LAMINADO QUENTE NATURAL ASTM A36 LISA 12,5X1500X3000MM</t>
  </si>
  <si>
    <t>0046054</t>
  </si>
  <si>
    <t>CANTONEIRA A36 3.1/2X5/16PLG 88,9X7,94X6000MM</t>
  </si>
  <si>
    <t>00720527</t>
  </si>
  <si>
    <t>0057028</t>
  </si>
  <si>
    <t>CHAPA ACO CARBONO LAMINADO QUENTE NATURAL ASTM A36 LISA 16X2440X6000MM</t>
  </si>
  <si>
    <t>0352787</t>
  </si>
  <si>
    <t>CANTONEIRA ABAS IGUAIS ACO CARBONO ASTM A36 4X3/8PLG 101,6X9,52X12000MM</t>
  </si>
  <si>
    <t>00834954</t>
  </si>
  <si>
    <t>0063010</t>
  </si>
  <si>
    <t>CHAPA ACO INOX NATURAL AISI 304 LISA 4,75X1250X3000MM</t>
  </si>
  <si>
    <t>0352228</t>
  </si>
  <si>
    <t>CHAPA ACO CARBONO LAMINADO QUENTE NATURAL SAE 1008/10 LISA 2X1200X3000MM</t>
  </si>
  <si>
    <t>0352352</t>
  </si>
  <si>
    <t>0351520</t>
  </si>
  <si>
    <t>CHAPA ACO CARBONO LAMINADO QUENTE NATURAL ASTM A36 LISA 4,75X1500X3000MM</t>
  </si>
  <si>
    <t>CANTONEIRA ABAS IGUAIS ACO INOXIDAVEL AISI 304 3X1/4PLG 76,2X6,35X6000MM</t>
  </si>
  <si>
    <t>00376800</t>
  </si>
  <si>
    <t>CH18082026RET</t>
  </si>
  <si>
    <t>T0099771</t>
  </si>
  <si>
    <t>CHAPA ACO CARBONO ZINCADO ZC-Z275-TQ-N CONF NBR 7008 1,55X1200X2500MM</t>
  </si>
  <si>
    <t>00825696</t>
  </si>
  <si>
    <t>TP0042879</t>
  </si>
  <si>
    <t>CHAPA ACO CARBONO LAMINADO QUENTE NATURAL USI CIVIL 300 LISA 2,65X1500X2740MM</t>
  </si>
  <si>
    <t>0352300</t>
  </si>
  <si>
    <t>CHAPA ACO CARBONO LAMINADO QUENTE NATURAL ASTM A36 LISA 37,5XDE310XDI145MM C/ ENSAIO DE ULTRASOM CONF NORMA ASTM 578 GRAU C</t>
  </si>
  <si>
    <t>00814949/01</t>
  </si>
  <si>
    <t>CH17082026RET</t>
  </si>
  <si>
    <t>0352758</t>
  </si>
  <si>
    <t>CHAPA ACO CARBONO LAMINADO QUENTE NATURAL ASTM A36 LISA 63X345X65MM</t>
  </si>
  <si>
    <t>T0075429</t>
  </si>
  <si>
    <t>CHAPA ACO CARBONO LAMINADO QUENTE NATURAL ASTM A36 LISA 100MM CONF DES EM-0086-0060</t>
  </si>
  <si>
    <t>T0035797</t>
  </si>
  <si>
    <t>CHAPA ACO CARBONO LAMINADO QUENTE NATURAL ASTM A36 LISA 31,5MM CONF DES EM-0096-0098</t>
  </si>
  <si>
    <t>00314343/02</t>
  </si>
  <si>
    <t>T0066226</t>
  </si>
  <si>
    <t>CHAPA ACO CARBONO LAMINADO QUENTE NATURAL ASTM A36 LISA 37,5XDE230XDI110MM C/ ENSAIO DE ULTRASOM CONF NORMA ASTM 578 GRAU C</t>
  </si>
  <si>
    <t>T0072131</t>
  </si>
  <si>
    <t>CHAPA ACO CARBONO LAMINADO QUENTE NATURAL SAE 1045 LISA 100XDE352XDI98MM C/ ENSAIO DE ULTRASOM CONF NORMA ASTM 578 GRAU C</t>
  </si>
  <si>
    <t>T0084091</t>
  </si>
  <si>
    <t>CHAPA ACO CARBONO LAMINADO QUENTE NATURAL ASTM A36 LISA 100XDE455XDI175MM C/ ENSAIO DE ULTRASOM CONF NORMA ASTM 578 GRAU C</t>
  </si>
  <si>
    <t>T0075428</t>
  </si>
  <si>
    <t>CHAPA ACO CARBONO LAMINADO QUENTE NATURAL SAE 1045 LISA 115XDE497XDI195MM C/ ENSAIO DE ULTRASOM CONF NORMA ASTM 578 GRAU C</t>
  </si>
  <si>
    <t>00669371</t>
  </si>
  <si>
    <t>00840970</t>
  </si>
  <si>
    <t>T0080623</t>
  </si>
  <si>
    <t>CHAPA ACO CARBONO LAMINADO QUENTE NATURAL ASTM A36 LISA 31,5XDE845XDI200MM DES 71067434</t>
  </si>
  <si>
    <t>00832421</t>
  </si>
  <si>
    <t>T0090854</t>
  </si>
  <si>
    <t>CHAPA ACO CARBONO LAMINADO QUENTE NATURAL ASTM A36 LISA 90XDE610XDI255MM S/ ENSAIO DE ULTRASOM</t>
  </si>
  <si>
    <t>00340582</t>
  </si>
  <si>
    <t>T0096394</t>
  </si>
  <si>
    <t>CHAPA ACO CARBONO LAMINADO QUENTE NATURAL ASTM A36 LISA 31,5XDE310XDI127MM C/ ENSAIO DE ULTRASOM CONF NORMA ASTM 578 GRAU C</t>
  </si>
  <si>
    <t>TP0036556</t>
  </si>
  <si>
    <t>CHAPA ACO CARBONO LAMINADO QUENTE NATURAL ASTM A36 LISA 31,5X120X200MM C/ ENSAIO DE ULTRASOM CONF NORMA ASTM 578 GRAU C - BLANK</t>
  </si>
  <si>
    <t>T0096467</t>
  </si>
  <si>
    <t>PLACA ACO CARBONO LAMINADO QUENTE NATURAL EN-10025-2S355J2N LISA 200XDE520XDI225MM C/ENSAIO DE ULTRASOM CONF NORMA EN10160 S1-E1</t>
  </si>
  <si>
    <t>00736106</t>
  </si>
  <si>
    <t>T0098577</t>
  </si>
  <si>
    <t>CHAPA ACO CARBONO LAMINADO QUENTE NATURAL ASTM A36 LISA 50XDE395XDI295MM C/ ENSAIO DE ULTRASOM CONF NORMA ASTM 578 GRAU C</t>
  </si>
  <si>
    <t>00502015</t>
  </si>
  <si>
    <t>TP0009919</t>
  </si>
  <si>
    <t>CHAPA ACO CARBONO LAMINADO QUENTE NATURAL ASTM A36 LISA 63XDE355XDI250MM C/ ENSAIO DE ULTRASOM CONF NORMA ASTM 578 GRAU C</t>
  </si>
  <si>
    <t>00616256</t>
  </si>
  <si>
    <t>TP0013897</t>
  </si>
  <si>
    <t>CHAPA ACO CARBONO LAMINADO QUENTE NATURAL ASTM A36 LISA 75X105X315MM C/ ENSAIO DE ULTRASOM CONF NORMA ASTM 578 GRAU C</t>
  </si>
  <si>
    <t>TP0018909</t>
  </si>
  <si>
    <t>CHAPA ACO CARBONO LAMINADO QUENTE NATURAL ASTM A36 LISA 50XDE430XDI190MM C/ ENSAIO DE ULTRASOM CONF NORMA ASTM 578 GRAU C</t>
  </si>
  <si>
    <t>00617046</t>
  </si>
  <si>
    <t>TP0018912</t>
  </si>
  <si>
    <t>00619845</t>
  </si>
  <si>
    <t>CHAPA ACO CARBONO LAMINADO QUENTE NATURAL ASTM A36 LISA 50XDE370XDI190MM C/ ENSAIO DE ULTRASOM CONF NORMA ASTM 578 GRAU C</t>
  </si>
  <si>
    <t>TP0019744</t>
  </si>
  <si>
    <t>CHAPA ACO CARBONO LAMINADO QUENTE NATURAL ASTM A36 LISA 50MM CONF DES 71526642 POS 1.31.1/2.31.1 C/ ENSAIO DE ULTRASOM CONF NORMA ASTM 578 GRAU C</t>
  </si>
  <si>
    <t>00426576</t>
  </si>
  <si>
    <t>TP0023919</t>
  </si>
  <si>
    <t>CHAPA ACO CARBONO LAMINADO QUENTE NATURAL ASTM A36 LISA 75X245X310MM C/ ENSAIO DE ULTRASOM CONF NORMA ASTM 578 GRAU C</t>
  </si>
  <si>
    <t>00136748</t>
  </si>
  <si>
    <t>TP0025007</t>
  </si>
  <si>
    <t>CHAPA ACO CARBONO LAMINADO QUENTE NATURAL SAE 1045 LISA 60XDE330MM C/ ENSAIO DE ULTRASOM CONF NORMA ASTM 578 GRAU C</t>
  </si>
  <si>
    <t>TP0026073</t>
  </si>
  <si>
    <t>CHAPA ACO CARBONO LAMINADO QUENTE NATURAL ASTM A36 LISA 45X1500X2520MM C/ ENSAIO DE ULTRASOM CONF NORMA ASTM 578 GRAU C - BLANK</t>
  </si>
  <si>
    <t>00845472/01</t>
  </si>
  <si>
    <t>TP0027368</t>
  </si>
  <si>
    <t>CHAPA ACO CARBONO LAMINADO QUENTE NATURAL ASTM A36 LISA 45XDE215XDI50MM C/ ENSAIO DE ULTRASOM CONF NORMA ASTM 578 GRAU C - D EXT D INT</t>
  </si>
  <si>
    <t>00845706</t>
  </si>
  <si>
    <t>TP0039013</t>
  </si>
  <si>
    <t>CHAPA ACO CARBONO LAMINADO QUENTE NATURAL ASTM A572 GRAU 50 LISA 31,5X625X983MM C/ ENSAIO DE ULTRASOM CONF NORMA ASTM 578 GRAU C - BLANK</t>
  </si>
  <si>
    <t>00687260</t>
  </si>
  <si>
    <t>00668063</t>
  </si>
  <si>
    <t>00635414</t>
  </si>
  <si>
    <t>00603969</t>
  </si>
  <si>
    <t>00524179</t>
  </si>
  <si>
    <t>00603968</t>
  </si>
  <si>
    <t>0301010</t>
  </si>
  <si>
    <t>TUBO REDONDO ACO CARBONO DIN 2440 3PLG DE88,9 E4X6000MM</t>
  </si>
  <si>
    <t>0303126</t>
  </si>
  <si>
    <t>TUBO REDONDO INDUSTRIAL ACO CARBONO NBR 6591 63,5X3X6000MM</t>
  </si>
  <si>
    <t>00845475/02</t>
  </si>
  <si>
    <t>00699824</t>
  </si>
  <si>
    <t>00581914/01</t>
  </si>
  <si>
    <t>00569162/01</t>
  </si>
  <si>
    <t>TP0018119</t>
  </si>
  <si>
    <t>TUBO REDONDO ASTM A53/NBR 5590 GRAU B C/COSTURA SCH40 3.1/2PLG 101,6X5,74X6000MM</t>
  </si>
  <si>
    <t>00710104</t>
  </si>
  <si>
    <t>TP0018855</t>
  </si>
  <si>
    <t>TUBO QUADRADO ESTRUTURAL ACO CARBONO ASTM A500/NBR 8261 GR B C/COSTURA 180X6,3X12000MM</t>
  </si>
  <si>
    <t>00845492/02</t>
  </si>
  <si>
    <t>TP0048238</t>
  </si>
  <si>
    <t>TUBO RED A53/NBR5590 A S/C SCH60 14PLG 355,6X15,09X6000</t>
  </si>
  <si>
    <t>999</t>
  </si>
  <si>
    <t>00765106</t>
  </si>
  <si>
    <t>00799062/01</t>
  </si>
  <si>
    <t>00810646/01</t>
  </si>
  <si>
    <t>00845485</t>
  </si>
  <si>
    <t>00847244</t>
  </si>
  <si>
    <t>00828891</t>
  </si>
  <si>
    <t>00438938</t>
  </si>
  <si>
    <t>00225121/02</t>
  </si>
  <si>
    <t>00648711</t>
  </si>
  <si>
    <t>00845495/02</t>
  </si>
  <si>
    <t>00489031</t>
  </si>
  <si>
    <t>00655196</t>
  </si>
  <si>
    <t>00485916</t>
  </si>
  <si>
    <t>00685184</t>
  </si>
  <si>
    <t>00834553</t>
  </si>
  <si>
    <t>00686373</t>
  </si>
  <si>
    <t>00600185</t>
  </si>
  <si>
    <t>00605783</t>
  </si>
</sst>
</file>

<file path=xl/styles.xml><?xml version="1.0" encoding="utf-8"?>
<styleSheet xmlns="http://schemas.openxmlformats.org/spreadsheetml/2006/main" xmlns:x14ac="http://schemas.microsoft.com/office/spreadsheetml/2009/9/ac" xmlns:mc="http://schemas.openxmlformats.org/markup-compatibility/2006">
  <numFmts count="2">
    <numFmt numFmtId="164" formatCode="#,##0.0000"/>
    <numFmt numFmtId="165" formatCode="0.0000"/>
  </numFmts>
  <fonts count="9">
    <font>
      <sz val="11.0"/>
      <color theme="1"/>
      <name val="Aptos Narrow"/>
      <scheme val="minor"/>
    </font>
    <font>
      <sz val="11.0"/>
      <color theme="1"/>
      <name val="Aptos Narrow"/>
    </font>
    <font>
      <b/>
      <sz val="11.0"/>
      <color theme="0"/>
      <name val="Aptos Narrow"/>
    </font>
    <font/>
    <font>
      <sz val="13.0"/>
      <color theme="1"/>
      <name val="Aptos Narrow"/>
    </font>
    <font>
      <b/>
      <sz val="11.0"/>
      <color theme="1"/>
      <name val="Aptos Narrow"/>
    </font>
    <font>
      <sz val="13.0"/>
      <color rgb="FFFF0000"/>
      <name val="Aptos Narrow"/>
    </font>
    <font>
      <sz val="13.0"/>
      <color rgb="FF0000FF"/>
      <name val="Aptos Narrow"/>
    </font>
    <font>
      <sz val="13.0"/>
      <color theme="1"/>
      <name val="Arial"/>
    </font>
  </fonts>
  <fills count="14">
    <fill>
      <patternFill patternType="none"/>
    </fill>
    <fill>
      <patternFill patternType="lightGray"/>
    </fill>
    <fill>
      <patternFill patternType="solid">
        <fgColor rgb="FF00B0F0"/>
        <bgColor rgb="FF00B0F0"/>
      </patternFill>
    </fill>
    <fill>
      <patternFill patternType="solid">
        <fgColor theme="4"/>
        <bgColor theme="4"/>
      </patternFill>
    </fill>
    <fill>
      <patternFill patternType="solid">
        <fgColor rgb="FFFFFF00"/>
        <bgColor rgb="FFFFFF00"/>
      </patternFill>
    </fill>
    <fill>
      <patternFill patternType="solid">
        <fgColor rgb="FFB3E5A1"/>
        <bgColor rgb="FFB3E5A1"/>
      </patternFill>
    </fill>
    <fill>
      <patternFill patternType="solid">
        <fgColor rgb="FFBFBFBF"/>
        <bgColor rgb="FFBFBFBF"/>
      </patternFill>
    </fill>
    <fill>
      <patternFill patternType="solid">
        <fgColor rgb="FF95DCF7"/>
        <bgColor rgb="FF95DCF7"/>
      </patternFill>
    </fill>
    <fill>
      <patternFill patternType="solid">
        <fgColor rgb="FFFFCBCB"/>
        <bgColor rgb="FFFFCBCB"/>
      </patternFill>
    </fill>
    <fill>
      <patternFill patternType="solid">
        <fgColor rgb="FF8ED873"/>
        <bgColor rgb="FF8ED873"/>
      </patternFill>
    </fill>
    <fill>
      <patternFill patternType="solid">
        <fgColor rgb="FF83CAEB"/>
        <bgColor rgb="FF83CAEB"/>
      </patternFill>
    </fill>
    <fill>
      <patternFill patternType="solid">
        <fgColor rgb="FFF1A983"/>
        <bgColor rgb="FFF1A983"/>
      </patternFill>
    </fill>
    <fill>
      <patternFill patternType="solid">
        <fgColor rgb="FFF6C6AC"/>
        <bgColor rgb="FFF6C6AC"/>
      </patternFill>
    </fill>
    <fill>
      <patternFill patternType="solid">
        <fgColor theme="5"/>
        <bgColor theme="5"/>
      </patternFill>
    </fill>
  </fills>
  <borders count="39">
    <border/>
    <border>
      <left style="thin">
        <color rgb="FF000000"/>
      </left>
      <right style="thin">
        <color rgb="FF000000"/>
      </right>
      <top style="thin">
        <color rgb="FF000000"/>
      </top>
      <bottom style="thin">
        <color rgb="FF000000"/>
      </bottom>
    </border>
    <border>
      <left/>
      <right/>
      <top/>
      <bottom/>
    </border>
    <border>
      <left style="medium">
        <color rgb="FF000000"/>
      </left>
      <top style="medium">
        <color rgb="FF000000"/>
      </top>
    </border>
    <border>
      <right style="thin">
        <color rgb="FF000000"/>
      </right>
      <top style="medium">
        <color rgb="FF000000"/>
      </top>
    </border>
    <border>
      <left style="thin">
        <color rgb="FF000000"/>
      </left>
      <right style="thin">
        <color rgb="FF000000"/>
      </right>
      <top style="medium">
        <color rgb="FF000000"/>
      </top>
      <bottom/>
    </border>
    <border>
      <left style="thin">
        <color rgb="FF000000"/>
      </left>
      <right style="medium">
        <color rgb="FF000000"/>
      </right>
      <top style="medium">
        <color rgb="FF000000"/>
      </top>
      <bottom/>
    </border>
    <border>
      <left style="thick">
        <color rgb="FFFF0000"/>
      </left>
      <right style="thick">
        <color rgb="FFFF0000"/>
      </right>
      <top style="thick">
        <color rgb="FFFF0000"/>
      </top>
    </border>
    <border>
      <left style="thick">
        <color rgb="FFFF0000"/>
      </left>
      <top style="thick">
        <color rgb="FFFF0000"/>
      </top>
    </border>
    <border>
      <top style="thick">
        <color rgb="FFFF0000"/>
      </top>
    </border>
    <border>
      <right style="thick">
        <color rgb="FFFF0000"/>
      </right>
      <top style="thick">
        <color rgb="FFFF0000"/>
      </top>
    </border>
    <border>
      <left style="medium">
        <color rgb="FF000000"/>
      </left>
      <top style="medium">
        <color rgb="FF000000"/>
      </top>
      <bottom style="thin">
        <color rgb="FF000000"/>
      </bottom>
    </border>
    <border>
      <right style="thin">
        <color rgb="FF000000"/>
      </right>
      <top style="medium">
        <color rgb="FF000000"/>
      </top>
      <bottom style="thin">
        <color rgb="FF000000"/>
      </bottom>
    </border>
    <border>
      <left style="thin">
        <color theme="1"/>
      </left>
      <right style="thin">
        <color theme="1"/>
      </right>
      <top style="thin">
        <color theme="1"/>
      </top>
      <bottom style="thin">
        <color theme="1"/>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ck">
        <color rgb="FFFF0000"/>
      </left>
      <right style="thick">
        <color rgb="FFFF0000"/>
      </right>
    </border>
    <border>
      <left style="thick">
        <color rgb="FFFF0000"/>
      </left>
    </border>
    <border>
      <right style="thick">
        <color rgb="FFFF0000"/>
      </right>
    </border>
    <border>
      <left style="medium">
        <color rgb="FF000000"/>
      </left>
      <top style="thin">
        <color rgb="FF000000"/>
      </top>
      <bottom style="thin">
        <color rgb="FF000000"/>
      </bottom>
    </border>
    <border>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ck">
        <color rgb="FFFF0000"/>
      </left>
      <right style="thick">
        <color rgb="FFFF0000"/>
      </right>
      <bottom style="thick">
        <color rgb="FFFF0000"/>
      </bottom>
    </border>
    <border>
      <left style="thick">
        <color rgb="FFFF0000"/>
      </left>
      <bottom style="thick">
        <color rgb="FFFF0000"/>
      </bottom>
    </border>
    <border>
      <bottom style="thick">
        <color rgb="FFFF0000"/>
      </bottom>
    </border>
    <border>
      <right style="thick">
        <color rgb="FFFF0000"/>
      </right>
      <bottom style="thick">
        <color rgb="FFFF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
      <left style="thin">
        <color rgb="FF000000"/>
      </left>
      <right style="thin">
        <color rgb="FF000000"/>
      </right>
      <top style="thin">
        <color rgb="FF000000"/>
      </top>
      <bottom style="medium">
        <color rgb="FF000000"/>
      </bottom>
    </border>
    <border>
      <left style="medium">
        <color rgb="FF000000"/>
      </left>
      <right style="medium">
        <color rgb="FF000000"/>
      </right>
      <top style="medium">
        <color rgb="FF000000"/>
      </top>
      <bottom style="medium">
        <color rgb="FF000000"/>
      </bottom>
    </border>
    <border>
      <left style="thin">
        <color rgb="FF000000"/>
      </left>
      <right style="medium">
        <color rgb="FF000000"/>
      </right>
      <top style="thin">
        <color rgb="FF000000"/>
      </top>
      <bottom style="medium">
        <color rgb="FF000000"/>
      </bottom>
    </border>
    <border>
      <left style="thin">
        <color theme="1"/>
      </left>
      <right style="thin">
        <color theme="1"/>
      </right>
      <top style="thin">
        <color theme="1"/>
      </top>
      <bottom style="medium">
        <color theme="1"/>
      </bottom>
    </border>
    <border>
      <left style="medium">
        <color rgb="FF000000"/>
      </left>
      <top/>
      <bottom style="thin">
        <color rgb="FF000000"/>
      </bottom>
    </border>
    <border>
      <right style="thin">
        <color rgb="FF000000"/>
      </right>
      <top/>
      <bottom style="thin">
        <color rgb="FF000000"/>
      </bottom>
    </border>
    <border>
      <left style="thin">
        <color theme="1"/>
      </left>
      <right style="thin">
        <color theme="1"/>
      </right>
      <top/>
      <bottom style="medium">
        <color theme="1"/>
      </bottom>
    </border>
    <border>
      <left style="thin">
        <color rgb="FF000000"/>
      </left>
      <right style="thin">
        <color rgb="FF000000"/>
      </right>
      <bottom style="thin">
        <color rgb="FF000000"/>
      </bottom>
    </border>
    <border>
      <left style="thin">
        <color rgb="FF000000"/>
      </left>
      <right style="medium">
        <color rgb="FF000000"/>
      </right>
      <bottom style="thin">
        <color rgb="FF000000"/>
      </bottom>
    </border>
    <border>
      <left style="thin">
        <color rgb="FF000000"/>
      </left>
      <right style="thin">
        <color rgb="FF000000"/>
      </right>
      <top style="thin">
        <color rgb="FF000000"/>
      </top>
      <bottom style="thin">
        <color theme="1"/>
      </bottom>
    </border>
    <border>
      <left style="thin">
        <color rgb="FF000000"/>
      </left>
      <right style="thin">
        <color rgb="FF000000"/>
      </right>
      <top style="thin">
        <color theme="1"/>
      </top>
      <bottom style="thin">
        <color theme="1"/>
      </bottom>
    </border>
  </borders>
  <cellStyleXfs count="1">
    <xf borderId="0" fillId="0" fontId="0" numFmtId="0" applyAlignment="1" applyFont="1"/>
  </cellStyleXfs>
  <cellXfs count="102">
    <xf borderId="0" fillId="0" fontId="0" numFmtId="0" xfId="0" applyAlignment="1" applyFont="1">
      <alignment readingOrder="0" shrinkToFit="0" vertical="bottom" wrapText="0"/>
    </xf>
    <xf borderId="1" fillId="0" fontId="1" numFmtId="0" xfId="0" applyBorder="1" applyFont="1"/>
    <xf borderId="2" fillId="2" fontId="1" numFmtId="0" xfId="0" applyBorder="1" applyFill="1" applyFont="1"/>
    <xf borderId="1" fillId="3" fontId="2" numFmtId="0" xfId="0" applyAlignment="1" applyBorder="1" applyFill="1" applyFont="1">
      <alignment horizontal="left" shrinkToFit="0" vertical="top" wrapText="1"/>
    </xf>
    <xf borderId="3" fillId="0" fontId="1" numFmtId="0" xfId="0" applyAlignment="1" applyBorder="1" applyFont="1">
      <alignment horizontal="center"/>
    </xf>
    <xf borderId="4" fillId="0" fontId="3" numFmtId="0" xfId="0" applyBorder="1" applyFont="1"/>
    <xf borderId="0" fillId="0" fontId="1" numFmtId="164" xfId="0" applyFont="1" applyNumberFormat="1"/>
    <xf borderId="5" fillId="3" fontId="2" numFmtId="49" xfId="0" applyAlignment="1" applyBorder="1" applyFill="1" applyFont="1" applyNumberFormat="1">
      <alignment horizontal="left" shrinkToFit="0" vertical="top" wrapText="1"/>
    </xf>
    <xf borderId="1" fillId="3" fontId="2" numFmtId="0" xfId="0" applyAlignment="1" applyBorder="1" applyFill="1" applyFont="1">
      <alignment horizontal="center" shrinkToFit="0" vertical="top" wrapText="1"/>
    </xf>
    <xf borderId="6" fillId="3" fontId="2" numFmtId="49" xfId="0" applyAlignment="1" applyBorder="1" applyFill="1" applyFont="1" applyNumberFormat="1">
      <alignment horizontal="left" shrinkToFit="0" vertical="top" wrapText="1"/>
    </xf>
    <xf borderId="7" fillId="4" fontId="1" numFmtId="0" xfId="0" applyAlignment="1" applyBorder="1" applyFill="1" applyFont="1">
      <alignment horizontal="center" vertical="center"/>
    </xf>
    <xf borderId="7" fillId="5" fontId="1" numFmtId="0" xfId="0" applyAlignment="1" applyBorder="1" applyFill="1" applyFont="1">
      <alignment horizontal="center" vertical="center"/>
    </xf>
    <xf borderId="8" fillId="0" fontId="1" numFmtId="0" xfId="0" applyAlignment="1" applyBorder="1" applyFont="1">
      <alignment horizontal="left" shrinkToFit="0" wrapText="1"/>
    </xf>
    <xf borderId="1" fillId="0" fontId="1" numFmtId="164" xfId="0" applyBorder="1" applyFont="1" applyNumberFormat="1"/>
    <xf borderId="9" fillId="0" fontId="3" numFmtId="0" xfId="0" applyBorder="1" applyFont="1"/>
    <xf borderId="1" fillId="6" fontId="4" numFmtId="0" xfId="0" applyAlignment="1" applyBorder="1" applyFill="1" applyFont="1">
      <alignment horizontal="center"/>
    </xf>
    <xf borderId="10" fillId="0" fontId="3" numFmtId="0" xfId="0" applyBorder="1" applyFont="1"/>
    <xf borderId="11" fillId="3" fontId="2" numFmtId="49" xfId="0" applyAlignment="1" applyBorder="1" applyFill="1" applyFont="1" applyNumberFormat="1">
      <alignment horizontal="center" shrinkToFit="0" vertical="top" wrapText="1"/>
    </xf>
    <xf borderId="1" fillId="0" fontId="1" numFmtId="3" xfId="0" applyBorder="1" applyFont="1" applyNumberFormat="1"/>
    <xf borderId="12" fillId="0" fontId="3" numFmtId="0" xfId="0" applyBorder="1" applyFont="1"/>
    <xf borderId="13" fillId="7" fontId="4" numFmtId="0" xfId="0" applyAlignment="1" applyBorder="1" applyFill="1" applyFont="1">
      <alignment horizontal="center"/>
    </xf>
    <xf borderId="14" fillId="0" fontId="1" numFmtId="0" xfId="0" applyBorder="1" applyFont="1"/>
    <xf borderId="15" fillId="0" fontId="1" numFmtId="164" xfId="0" applyBorder="1" applyFont="1" applyNumberFormat="1"/>
    <xf borderId="16" fillId="0" fontId="3" numFmtId="0" xfId="0" applyBorder="1" applyFont="1"/>
    <xf borderId="17" fillId="0" fontId="3" numFmtId="0" xfId="0" applyBorder="1" applyFont="1"/>
    <xf borderId="18" fillId="0" fontId="3" numFmtId="0" xfId="0" applyBorder="1" applyFont="1"/>
    <xf borderId="13" fillId="8" fontId="4" numFmtId="0" xfId="0" applyAlignment="1" applyBorder="1" applyFill="1" applyFont="1">
      <alignment horizontal="center"/>
    </xf>
    <xf borderId="19" fillId="9" fontId="1" numFmtId="0" xfId="0" applyAlignment="1" applyBorder="1" applyFill="1" applyFont="1">
      <alignment horizontal="center"/>
    </xf>
    <xf borderId="20" fillId="0" fontId="3" numFmtId="0" xfId="0" applyBorder="1" applyFont="1"/>
    <xf borderId="21" fillId="0" fontId="1" numFmtId="164" xfId="0" applyBorder="1" applyFont="1" applyNumberFormat="1"/>
    <xf borderId="13" fillId="10" fontId="4" numFmtId="0" xfId="0" applyAlignment="1" applyBorder="1" applyFill="1" applyFont="1">
      <alignment horizontal="center"/>
    </xf>
    <xf borderId="22" fillId="0" fontId="3" numFmtId="0" xfId="0" applyBorder="1" applyFont="1"/>
    <xf borderId="23" fillId="0" fontId="3" numFmtId="0" xfId="0" applyBorder="1" applyFont="1"/>
    <xf borderId="24" fillId="0" fontId="3" numFmtId="0" xfId="0" applyBorder="1" applyFont="1"/>
    <xf borderId="25" fillId="0" fontId="3" numFmtId="0" xfId="0" applyBorder="1" applyFont="1"/>
    <xf borderId="26" fillId="11" fontId="1" numFmtId="0" xfId="0" applyAlignment="1" applyBorder="1" applyFill="1" applyFont="1">
      <alignment horizontal="center"/>
    </xf>
    <xf borderId="27" fillId="0" fontId="3" numFmtId="0" xfId="0" applyBorder="1" applyFont="1"/>
    <xf borderId="0" fillId="0" fontId="1" numFmtId="3" xfId="0" applyFont="1" applyNumberFormat="1"/>
    <xf borderId="28" fillId="0" fontId="1" numFmtId="0" xfId="0" applyBorder="1" applyFont="1"/>
    <xf borderId="29" fillId="0" fontId="5" numFmtId="2" xfId="0" applyBorder="1" applyFont="1" applyNumberFormat="1"/>
    <xf borderId="30" fillId="0" fontId="1" numFmtId="164" xfId="0" applyBorder="1" applyFont="1" applyNumberFormat="1"/>
    <xf borderId="31" fillId="3" fontId="2" numFmtId="14" xfId="0" applyAlignment="1" applyBorder="1" applyFill="1" applyFont="1" applyNumberFormat="1">
      <alignment horizontal="left" shrinkToFit="0" vertical="top" wrapText="1"/>
    </xf>
    <xf borderId="31" fillId="3" fontId="2" numFmtId="0" xfId="0" applyAlignment="1" applyBorder="1" applyFill="1" applyFont="1">
      <alignment horizontal="left" shrinkToFit="0" vertical="top" wrapText="1"/>
    </xf>
    <xf borderId="7" fillId="12" fontId="1" numFmtId="0" xfId="0" applyAlignment="1" applyBorder="1" applyFill="1" applyFont="1">
      <alignment horizontal="center" vertical="center"/>
    </xf>
    <xf borderId="31" fillId="3" fontId="2" numFmtId="49" xfId="0" applyAlignment="1" applyBorder="1" applyFill="1" applyFont="1" applyNumberFormat="1">
      <alignment horizontal="left" shrinkToFit="0" vertical="top" wrapText="1"/>
    </xf>
    <xf borderId="32" fillId="6" fontId="4" numFmtId="0" xfId="0" applyAlignment="1" applyBorder="1" applyFill="1" applyFont="1">
      <alignment horizontal="center"/>
    </xf>
    <xf borderId="33" fillId="0" fontId="3" numFmtId="0" xfId="0" applyBorder="1" applyFont="1"/>
    <xf borderId="34" fillId="13" fontId="2" numFmtId="164" xfId="0" applyAlignment="1" applyBorder="1" applyFill="1" applyFont="1" applyNumberFormat="1">
      <alignment horizontal="center" shrinkToFit="0" vertical="top" wrapText="1"/>
    </xf>
    <xf borderId="31" fillId="3" fontId="2" numFmtId="165" xfId="0" applyAlignment="1" applyBorder="1" applyFill="1" applyFont="1" applyNumberFormat="1">
      <alignment horizontal="left" shrinkToFit="0" vertical="top" wrapText="1"/>
    </xf>
    <xf borderId="35" fillId="0" fontId="1" numFmtId="0" xfId="0" applyBorder="1" applyFont="1"/>
    <xf borderId="31" fillId="3" fontId="2" numFmtId="164" xfId="0" applyAlignment="1" applyBorder="1" applyFill="1" applyFont="1" applyNumberFormat="1">
      <alignment horizontal="left" shrinkToFit="0" vertical="top" wrapText="1"/>
    </xf>
    <xf borderId="36" fillId="0" fontId="1" numFmtId="164" xfId="0" applyBorder="1" applyFont="1" applyNumberFormat="1"/>
    <xf borderId="37" fillId="7" fontId="4" numFmtId="14" xfId="0" applyBorder="1" applyFill="1" applyFont="1" applyNumberFormat="1"/>
    <xf borderId="13" fillId="7" fontId="4" numFmtId="0" xfId="0" applyBorder="1" applyFill="1" applyFont="1"/>
    <xf borderId="13" fillId="7" fontId="4" numFmtId="49" xfId="0" applyBorder="1" applyFill="1" applyFont="1" applyNumberFormat="1"/>
    <xf borderId="19" fillId="7" fontId="4" numFmtId="0" xfId="0" applyAlignment="1" applyBorder="1" applyFill="1" applyFont="1">
      <alignment horizontal="center"/>
    </xf>
    <xf borderId="38" fillId="7" fontId="4" numFmtId="0" xfId="0" applyBorder="1" applyFill="1" applyFont="1"/>
    <xf borderId="13" fillId="7" fontId="4" numFmtId="49" xfId="0" applyAlignment="1" applyBorder="1" applyFill="1" applyFont="1" applyNumberFormat="1">
      <alignment horizontal="left"/>
    </xf>
    <xf borderId="13" fillId="7" fontId="4" numFmtId="164" xfId="0" applyAlignment="1" applyBorder="1" applyFill="1" applyFont="1" applyNumberFormat="1">
      <alignment horizontal="right"/>
    </xf>
    <xf borderId="13" fillId="7" fontId="4" numFmtId="165" xfId="0" applyAlignment="1" applyBorder="1" applyFill="1" applyFont="1" applyNumberFormat="1">
      <alignment horizontal="right"/>
    </xf>
    <xf borderId="13" fillId="7" fontId="6" numFmtId="164" xfId="0" applyBorder="1" applyFill="1" applyFont="1" applyNumberFormat="1"/>
    <xf borderId="13" fillId="7" fontId="4" numFmtId="14" xfId="0" applyBorder="1" applyFill="1" applyFont="1" applyNumberFormat="1"/>
    <xf borderId="1" fillId="5" fontId="7" numFmtId="0" xfId="0" applyBorder="1" applyFill="1" applyFont="1"/>
    <xf borderId="19" fillId="8" fontId="4" numFmtId="0" xfId="0" applyAlignment="1" applyBorder="1" applyFill="1" applyFont="1">
      <alignment horizontal="center"/>
    </xf>
    <xf borderId="38" fillId="7" fontId="8" numFmtId="0" xfId="0" applyAlignment="1" applyBorder="1" applyFill="1" applyFont="1">
      <alignment readingOrder="0"/>
    </xf>
    <xf borderId="26" fillId="10" fontId="4" numFmtId="0" xfId="0" applyAlignment="1" applyBorder="1" applyFill="1" applyFont="1">
      <alignment horizontal="center"/>
    </xf>
    <xf borderId="37" fillId="8" fontId="4" numFmtId="14" xfId="0" applyBorder="1" applyFill="1" applyFont="1" applyNumberFormat="1"/>
    <xf borderId="13" fillId="8" fontId="4" numFmtId="0" xfId="0" applyBorder="1" applyFill="1" applyFont="1"/>
    <xf borderId="13" fillId="8" fontId="4" numFmtId="49" xfId="0" applyBorder="1" applyFill="1" applyFont="1" applyNumberFormat="1"/>
    <xf borderId="38" fillId="8" fontId="4" numFmtId="0" xfId="0" applyBorder="1" applyFill="1" applyFont="1"/>
    <xf borderId="13" fillId="8" fontId="4" numFmtId="49" xfId="0" applyAlignment="1" applyBorder="1" applyFill="1" applyFont="1" applyNumberFormat="1">
      <alignment horizontal="left"/>
    </xf>
    <xf borderId="1" fillId="3" fontId="2" numFmtId="49" xfId="0" applyAlignment="1" applyBorder="1" applyFill="1" applyFont="1" applyNumberFormat="1">
      <alignment horizontal="left" shrinkToFit="0" vertical="top" wrapText="1"/>
    </xf>
    <xf borderId="13" fillId="8" fontId="4" numFmtId="164" xfId="0" applyAlignment="1" applyBorder="1" applyFill="1" applyFont="1" applyNumberFormat="1">
      <alignment horizontal="right"/>
    </xf>
    <xf borderId="13" fillId="8" fontId="4" numFmtId="165" xfId="0" applyAlignment="1" applyBorder="1" applyFill="1" applyFont="1" applyNumberFormat="1">
      <alignment horizontal="right"/>
    </xf>
    <xf borderId="13" fillId="8" fontId="6" numFmtId="164" xfId="0" applyBorder="1" applyFill="1" applyFont="1" applyNumberFormat="1"/>
    <xf borderId="13" fillId="8" fontId="4" numFmtId="14" xfId="0" applyBorder="1" applyFill="1" applyFont="1" applyNumberFormat="1"/>
    <xf borderId="1" fillId="0" fontId="1" numFmtId="0" xfId="0" applyAlignment="1" applyBorder="1" applyFont="1">
      <alignment horizontal="left"/>
    </xf>
    <xf borderId="1" fillId="11" fontId="1" numFmtId="0" xfId="0" applyBorder="1" applyFill="1" applyFont="1"/>
    <xf borderId="1" fillId="12" fontId="4" numFmtId="0" xfId="0" applyBorder="1" applyFill="1" applyFont="1"/>
    <xf borderId="13" fillId="5" fontId="7" numFmtId="0" xfId="0" applyBorder="1" applyFill="1" applyFont="1"/>
    <xf borderId="1" fillId="9" fontId="1" numFmtId="0" xfId="0" applyBorder="1" applyFill="1" applyFont="1"/>
    <xf borderId="13" fillId="7" fontId="8" numFmtId="0" xfId="0" applyAlignment="1" applyBorder="1" applyFill="1" applyFont="1">
      <alignment readingOrder="0"/>
    </xf>
    <xf borderId="13" fillId="12" fontId="4" numFmtId="0" xfId="0" applyBorder="1" applyFill="1" applyFont="1"/>
    <xf borderId="37" fillId="6" fontId="4" numFmtId="14" xfId="0" applyBorder="1" applyFill="1" applyFont="1" applyNumberFormat="1"/>
    <xf borderId="13" fillId="6" fontId="4" numFmtId="0" xfId="0" applyBorder="1" applyFill="1" applyFont="1"/>
    <xf borderId="13" fillId="6" fontId="4" numFmtId="49" xfId="0" applyBorder="1" applyFill="1" applyFont="1" applyNumberFormat="1"/>
    <xf borderId="38" fillId="6" fontId="4" numFmtId="0" xfId="0" applyBorder="1" applyFill="1" applyFont="1"/>
    <xf borderId="13" fillId="6" fontId="4" numFmtId="49" xfId="0" applyAlignment="1" applyBorder="1" applyFill="1" applyFont="1" applyNumberFormat="1">
      <alignment horizontal="left"/>
    </xf>
    <xf borderId="13" fillId="6" fontId="4" numFmtId="164" xfId="0" applyAlignment="1" applyBorder="1" applyFill="1" applyFont="1" applyNumberFormat="1">
      <alignment horizontal="right"/>
    </xf>
    <xf borderId="13" fillId="6" fontId="4" numFmtId="165" xfId="0" applyBorder="1" applyFill="1" applyFont="1" applyNumberFormat="1"/>
    <xf borderId="13" fillId="6" fontId="6" numFmtId="164" xfId="0" applyBorder="1" applyFill="1" applyFont="1" applyNumberFormat="1"/>
    <xf borderId="13" fillId="6" fontId="4" numFmtId="14" xfId="0" applyBorder="1" applyFill="1" applyFont="1" applyNumberFormat="1"/>
    <xf borderId="37" fillId="10" fontId="4" numFmtId="14" xfId="0" applyBorder="1" applyFill="1" applyFont="1" applyNumberFormat="1"/>
    <xf borderId="13" fillId="10" fontId="4" numFmtId="0" xfId="0" applyBorder="1" applyFill="1" applyFont="1"/>
    <xf borderId="13" fillId="10" fontId="4" numFmtId="49" xfId="0" applyBorder="1" applyFill="1" applyFont="1" applyNumberFormat="1"/>
    <xf borderId="38" fillId="10" fontId="4" numFmtId="0" xfId="0" applyBorder="1" applyFill="1" applyFont="1"/>
    <xf borderId="13" fillId="10" fontId="4" numFmtId="49" xfId="0" applyAlignment="1" applyBorder="1" applyFill="1" applyFont="1" applyNumberFormat="1">
      <alignment horizontal="left"/>
    </xf>
    <xf borderId="13" fillId="10" fontId="4" numFmtId="164" xfId="0" applyAlignment="1" applyBorder="1" applyFill="1" applyFont="1" applyNumberFormat="1">
      <alignment horizontal="right"/>
    </xf>
    <xf borderId="13" fillId="10" fontId="4" numFmtId="165" xfId="0" applyAlignment="1" applyBorder="1" applyFill="1" applyFont="1" applyNumberFormat="1">
      <alignment horizontal="right"/>
    </xf>
    <xf borderId="13" fillId="10" fontId="6" numFmtId="164" xfId="0" applyBorder="1" applyFill="1" applyFont="1" applyNumberFormat="1"/>
    <xf borderId="13" fillId="10" fontId="4" numFmtId="14" xfId="0" applyBorder="1" applyFill="1" applyFont="1" applyNumberFormat="1"/>
    <xf borderId="13" fillId="6" fontId="4" numFmtId="165" xfId="0" applyAlignment="1" applyBorder="1" applyFill="1" applyFont="1" applyNumberFormat="1">
      <alignment horizontal="right"/>
    </xf>
  </cellXfs>
  <cellStyles count="1">
    <cellStyle xfId="0" name="Normal" builtinId="0"/>
  </cellStyles>
  <dxfs count="2">
    <dxf>
      <font>
        <color theme="1"/>
      </font>
      <fill>
        <patternFill patternType="none"/>
      </fill>
      <border/>
    </dxf>
    <dxf>
      <font>
        <color rgb="FFFF0000"/>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FFC000"/>
    <pageSetUpPr/>
  </sheetPr>
  <sheetViews>
    <sheetView workbookViewId="0"/>
  </sheetViews>
  <sheetFormatPr customHeight="1" defaultColWidth="12.63" defaultRowHeight="15.0"/>
  <cols>
    <col customWidth="1" min="1" max="1" width="13.0"/>
    <col customWidth="1" min="2" max="2" width="18.63"/>
    <col customWidth="1" min="3" max="3" width="12.25"/>
    <col customWidth="1" min="4" max="4" width="13.13"/>
    <col customWidth="1" min="5" max="5" width="18.0"/>
    <col customWidth="1" min="6" max="6" width="12.63"/>
    <col customWidth="1" min="7" max="7" width="100.13"/>
    <col customWidth="1" min="8" max="8" width="6.88"/>
    <col customWidth="1" min="9" max="9" width="12.75"/>
    <col customWidth="1" min="10" max="10" width="8.13"/>
    <col customWidth="1" min="11" max="11" width="13.13"/>
    <col customWidth="1" min="12" max="12" width="15.0"/>
    <col customWidth="1" min="13" max="13" width="19.75"/>
    <col customWidth="1" min="14" max="15" width="12.13"/>
    <col customWidth="1" min="16" max="16" width="8.75"/>
    <col customWidth="1" min="17" max="17" width="12.88"/>
    <col customWidth="1" min="18" max="18" width="8.0"/>
    <col customWidth="1" min="19" max="19" width="8.75"/>
    <col customWidth="1" min="20" max="26" width="8.63"/>
  </cols>
  <sheetData>
    <row r="1">
      <c r="G1" s="1"/>
      <c r="H1" s="3" t="s">
        <v>0</v>
      </c>
      <c r="I1" s="3" t="s">
        <v>1</v>
      </c>
      <c r="M1" s="6"/>
    </row>
    <row r="2">
      <c r="G2" s="8" t="s">
        <v>2</v>
      </c>
      <c r="H2" s="1">
        <f>SUBTOTAL(3,F10:F74)</f>
        <v>65</v>
      </c>
      <c r="I2" s="13">
        <f>M8</f>
        <v>26225.4295</v>
      </c>
      <c r="M2" s="6"/>
    </row>
    <row r="3">
      <c r="G3" s="15" t="s">
        <v>7</v>
      </c>
      <c r="H3" s="18">
        <f>COUNTIF(E10:E74,"CHAPARIA LISA")</f>
        <v>16</v>
      </c>
      <c r="I3" s="13">
        <f>SUMIF($E$10:$E$74,"CHAPARIA LISA",$M$10:$M$74)</f>
        <v>13197</v>
      </c>
      <c r="M3" s="6"/>
    </row>
    <row r="4">
      <c r="G4" s="20" t="s">
        <v>8</v>
      </c>
      <c r="H4" s="18">
        <f>COUNTIF(E11:E75,"PERFILADOS DE AÇO")</f>
        <v>14</v>
      </c>
      <c r="I4" s="13">
        <f>SUMIF($E$10:$E$74,"PERFILADOS DE AÇO",$M$10:$M$74)</f>
        <v>2078.2596</v>
      </c>
      <c r="M4" s="6"/>
    </row>
    <row r="5">
      <c r="G5" s="26" t="s">
        <v>9</v>
      </c>
      <c r="H5" s="18">
        <f>COUNTIF(E11:E75,"PERFILADOS DE BRONZE")</f>
        <v>8</v>
      </c>
      <c r="I5" s="13">
        <f>SUMIF($E$10:$E$74,"PERFILADOS DE BRONZE",$M$10:$M$74)</f>
        <v>77.7568</v>
      </c>
      <c r="M5" s="6"/>
    </row>
    <row r="6">
      <c r="G6" s="30" t="s">
        <v>10</v>
      </c>
      <c r="H6" s="18">
        <f>COUNTIF(E12:E76,"CHAPAS OXICORTADA SOB MEDIDA")</f>
        <v>26</v>
      </c>
      <c r="I6" s="13">
        <f>SUMIF($E$10:$E$74,"CHAPAS OXICORTADA SOB MEDIDA",$M$10:$M$74)</f>
        <v>10872.4131</v>
      </c>
      <c r="M6" s="6"/>
    </row>
    <row r="7">
      <c r="D7" s="37"/>
      <c r="E7" s="37"/>
      <c r="F7" s="37"/>
      <c r="G7" s="37"/>
      <c r="H7" s="37"/>
      <c r="I7" s="6"/>
      <c r="M7" s="6"/>
    </row>
    <row r="8">
      <c r="M8" s="39">
        <f>SUBTOTAL(9,M10:M74)</f>
        <v>26225.4295</v>
      </c>
    </row>
    <row r="9">
      <c r="A9" s="41" t="s">
        <v>12</v>
      </c>
      <c r="B9" s="42" t="s">
        <v>13</v>
      </c>
      <c r="C9" s="42" t="s">
        <v>14</v>
      </c>
      <c r="D9" s="42" t="s">
        <v>15</v>
      </c>
      <c r="E9" s="42" t="s">
        <v>17</v>
      </c>
      <c r="F9" s="44" t="s">
        <v>18</v>
      </c>
      <c r="G9" s="42" t="s">
        <v>19</v>
      </c>
      <c r="H9" s="42" t="s">
        <v>20</v>
      </c>
      <c r="I9" s="42" t="s">
        <v>21</v>
      </c>
      <c r="J9" s="42" t="s">
        <v>22</v>
      </c>
      <c r="K9" s="42" t="s">
        <v>23</v>
      </c>
      <c r="L9" s="42" t="s">
        <v>24</v>
      </c>
      <c r="M9" s="47" t="s">
        <v>25</v>
      </c>
      <c r="N9" s="48" t="s">
        <v>26</v>
      </c>
      <c r="O9" s="48" t="s">
        <v>27</v>
      </c>
      <c r="P9" s="50" t="s">
        <v>28</v>
      </c>
      <c r="Q9" s="42" t="s">
        <v>29</v>
      </c>
      <c r="R9" s="41" t="s">
        <v>30</v>
      </c>
      <c r="S9" s="42" t="s">
        <v>31</v>
      </c>
    </row>
    <row r="10">
      <c r="A10" s="52">
        <v>46249.0</v>
      </c>
      <c r="B10" s="53" t="s">
        <v>32</v>
      </c>
      <c r="C10" s="53" t="s">
        <v>33</v>
      </c>
      <c r="D10" s="53" t="s">
        <v>34</v>
      </c>
      <c r="E10" s="53" t="s">
        <v>8</v>
      </c>
      <c r="F10" s="54" t="s">
        <v>34</v>
      </c>
      <c r="G10" s="56" t="s">
        <v>35</v>
      </c>
      <c r="H10" s="53" t="s">
        <v>36</v>
      </c>
      <c r="I10" s="53"/>
      <c r="J10" s="53" t="s">
        <v>37</v>
      </c>
      <c r="K10" s="53" t="s">
        <v>38</v>
      </c>
      <c r="L10" s="57" t="s">
        <v>39</v>
      </c>
      <c r="M10" s="58">
        <v>28.152</v>
      </c>
      <c r="N10" s="59">
        <v>28.152</v>
      </c>
      <c r="O10" s="59">
        <v>28.152</v>
      </c>
      <c r="P10" s="60"/>
      <c r="Q10" s="53" t="s">
        <v>40</v>
      </c>
      <c r="R10" s="61"/>
      <c r="S10" s="62" t="s">
        <v>5</v>
      </c>
    </row>
    <row r="11">
      <c r="A11" s="52">
        <v>46249.0</v>
      </c>
      <c r="B11" s="53" t="s">
        <v>32</v>
      </c>
      <c r="C11" s="53" t="s">
        <v>33</v>
      </c>
      <c r="D11" s="53" t="s">
        <v>41</v>
      </c>
      <c r="E11" s="53" t="s">
        <v>8</v>
      </c>
      <c r="F11" s="54" t="s">
        <v>41</v>
      </c>
      <c r="G11" s="56" t="s">
        <v>42</v>
      </c>
      <c r="H11" s="53" t="s">
        <v>36</v>
      </c>
      <c r="I11" s="53"/>
      <c r="J11" s="53" t="s">
        <v>37</v>
      </c>
      <c r="K11" s="53" t="s">
        <v>38</v>
      </c>
      <c r="L11" s="57" t="s">
        <v>43</v>
      </c>
      <c r="M11" s="58">
        <v>205.5</v>
      </c>
      <c r="N11" s="59">
        <v>205.5</v>
      </c>
      <c r="O11" s="59">
        <v>205.5</v>
      </c>
      <c r="P11" s="60"/>
      <c r="Q11" s="53" t="s">
        <v>40</v>
      </c>
      <c r="R11" s="61"/>
      <c r="S11" s="62" t="s">
        <v>5</v>
      </c>
    </row>
    <row r="12">
      <c r="A12" s="52">
        <v>46249.0</v>
      </c>
      <c r="B12" s="53" t="s">
        <v>32</v>
      </c>
      <c r="C12" s="53" t="s">
        <v>33</v>
      </c>
      <c r="D12" s="53" t="s">
        <v>44</v>
      </c>
      <c r="E12" s="53" t="s">
        <v>8</v>
      </c>
      <c r="F12" s="54" t="s">
        <v>44</v>
      </c>
      <c r="G12" s="64" t="s">
        <v>45</v>
      </c>
      <c r="H12" s="53" t="s">
        <v>36</v>
      </c>
      <c r="I12" s="53"/>
      <c r="J12" s="53" t="s">
        <v>37</v>
      </c>
      <c r="K12" s="53" t="s">
        <v>38</v>
      </c>
      <c r="L12" s="57" t="s">
        <v>46</v>
      </c>
      <c r="M12" s="58">
        <v>31.329</v>
      </c>
      <c r="N12" s="59">
        <v>31.329</v>
      </c>
      <c r="O12" s="59">
        <v>31.329</v>
      </c>
      <c r="P12" s="60"/>
      <c r="Q12" s="53" t="s">
        <v>40</v>
      </c>
      <c r="R12" s="61"/>
      <c r="S12" s="62" t="s">
        <v>5</v>
      </c>
    </row>
    <row r="13">
      <c r="A13" s="52">
        <v>46249.0</v>
      </c>
      <c r="B13" s="53" t="s">
        <v>32</v>
      </c>
      <c r="C13" s="53" t="s">
        <v>33</v>
      </c>
      <c r="D13" s="53" t="s">
        <v>47</v>
      </c>
      <c r="E13" s="53" t="s">
        <v>8</v>
      </c>
      <c r="F13" s="54" t="s">
        <v>47</v>
      </c>
      <c r="G13" s="56" t="s">
        <v>48</v>
      </c>
      <c r="H13" s="53" t="s">
        <v>36</v>
      </c>
      <c r="I13" s="53"/>
      <c r="J13" s="53" t="s">
        <v>37</v>
      </c>
      <c r="K13" s="53" t="s">
        <v>38</v>
      </c>
      <c r="L13" s="57" t="s">
        <v>49</v>
      </c>
      <c r="M13" s="58">
        <v>166.0</v>
      </c>
      <c r="N13" s="59">
        <v>166.0</v>
      </c>
      <c r="O13" s="59">
        <v>166.0</v>
      </c>
      <c r="P13" s="60"/>
      <c r="Q13" s="53" t="s">
        <v>40</v>
      </c>
      <c r="R13" s="61"/>
      <c r="S13" s="62" t="s">
        <v>5</v>
      </c>
    </row>
    <row r="14">
      <c r="A14" s="66">
        <v>46248.0</v>
      </c>
      <c r="B14" s="67" t="s">
        <v>50</v>
      </c>
      <c r="C14" s="67" t="s">
        <v>33</v>
      </c>
      <c r="D14" s="67" t="s">
        <v>51</v>
      </c>
      <c r="E14" s="67" t="s">
        <v>9</v>
      </c>
      <c r="F14" s="68" t="s">
        <v>51</v>
      </c>
      <c r="G14" s="69" t="s">
        <v>52</v>
      </c>
      <c r="H14" s="67" t="s">
        <v>36</v>
      </c>
      <c r="I14" s="67"/>
      <c r="J14" s="67" t="s">
        <v>37</v>
      </c>
      <c r="K14" s="67" t="s">
        <v>38</v>
      </c>
      <c r="L14" s="70" t="s">
        <v>53</v>
      </c>
      <c r="M14" s="72">
        <v>23.07</v>
      </c>
      <c r="N14" s="73">
        <v>23.07</v>
      </c>
      <c r="O14" s="73">
        <v>23.07</v>
      </c>
      <c r="P14" s="74"/>
      <c r="Q14" s="67" t="s">
        <v>40</v>
      </c>
      <c r="R14" s="75"/>
      <c r="S14" s="62" t="s">
        <v>5</v>
      </c>
    </row>
    <row r="15">
      <c r="A15" s="66">
        <v>46248.0</v>
      </c>
      <c r="B15" s="67" t="s">
        <v>50</v>
      </c>
      <c r="C15" s="67" t="s">
        <v>33</v>
      </c>
      <c r="D15" s="67" t="s">
        <v>56</v>
      </c>
      <c r="E15" s="67" t="s">
        <v>9</v>
      </c>
      <c r="F15" s="68" t="s">
        <v>56</v>
      </c>
      <c r="G15" s="69" t="s">
        <v>57</v>
      </c>
      <c r="H15" s="67" t="s">
        <v>36</v>
      </c>
      <c r="I15" s="67"/>
      <c r="J15" s="67" t="s">
        <v>37</v>
      </c>
      <c r="K15" s="67" t="s">
        <v>38</v>
      </c>
      <c r="L15" s="70" t="s">
        <v>60</v>
      </c>
      <c r="M15" s="72">
        <v>9.966</v>
      </c>
      <c r="N15" s="73">
        <v>9.966</v>
      </c>
      <c r="O15" s="73">
        <v>9.966</v>
      </c>
      <c r="P15" s="74"/>
      <c r="Q15" s="67" t="s">
        <v>40</v>
      </c>
      <c r="R15" s="75"/>
      <c r="S15" s="78" t="s">
        <v>11</v>
      </c>
    </row>
    <row r="16">
      <c r="A16" s="66">
        <v>46248.0</v>
      </c>
      <c r="B16" s="67" t="s">
        <v>50</v>
      </c>
      <c r="C16" s="67" t="s">
        <v>33</v>
      </c>
      <c r="D16" s="67" t="s">
        <v>61</v>
      </c>
      <c r="E16" s="67" t="s">
        <v>9</v>
      </c>
      <c r="F16" s="68" t="s">
        <v>61</v>
      </c>
      <c r="G16" s="69" t="s">
        <v>62</v>
      </c>
      <c r="H16" s="67" t="s">
        <v>36</v>
      </c>
      <c r="I16" s="67"/>
      <c r="J16" s="67" t="s">
        <v>37</v>
      </c>
      <c r="K16" s="67" t="s">
        <v>38</v>
      </c>
      <c r="L16" s="70" t="s">
        <v>64</v>
      </c>
      <c r="M16" s="72">
        <v>2.934</v>
      </c>
      <c r="N16" s="73">
        <v>2.934</v>
      </c>
      <c r="O16" s="73">
        <v>2.934</v>
      </c>
      <c r="P16" s="74"/>
      <c r="Q16" s="67" t="s">
        <v>40</v>
      </c>
      <c r="R16" s="75"/>
      <c r="S16" s="79" t="s">
        <v>5</v>
      </c>
    </row>
    <row r="17">
      <c r="A17" s="66">
        <v>46248.0</v>
      </c>
      <c r="B17" s="67" t="s">
        <v>50</v>
      </c>
      <c r="C17" s="67" t="s">
        <v>33</v>
      </c>
      <c r="D17" s="67" t="s">
        <v>66</v>
      </c>
      <c r="E17" s="67" t="s">
        <v>9</v>
      </c>
      <c r="F17" s="68" t="s">
        <v>66</v>
      </c>
      <c r="G17" s="69" t="s">
        <v>67</v>
      </c>
      <c r="H17" s="67" t="s">
        <v>36</v>
      </c>
      <c r="I17" s="67"/>
      <c r="J17" s="67" t="s">
        <v>37</v>
      </c>
      <c r="K17" s="67" t="s">
        <v>38</v>
      </c>
      <c r="L17" s="70" t="s">
        <v>68</v>
      </c>
      <c r="M17" s="72">
        <v>7.236</v>
      </c>
      <c r="N17" s="73">
        <v>7.236</v>
      </c>
      <c r="O17" s="73">
        <v>7.236</v>
      </c>
      <c r="P17" s="74"/>
      <c r="Q17" s="67" t="s">
        <v>40</v>
      </c>
      <c r="R17" s="75"/>
      <c r="S17" s="79" t="s">
        <v>5</v>
      </c>
    </row>
    <row r="18">
      <c r="A18" s="66">
        <v>46248.0</v>
      </c>
      <c r="B18" s="67" t="s">
        <v>50</v>
      </c>
      <c r="C18" s="67" t="s">
        <v>33</v>
      </c>
      <c r="D18" s="67" t="s">
        <v>71</v>
      </c>
      <c r="E18" s="67" t="s">
        <v>9</v>
      </c>
      <c r="F18" s="68" t="s">
        <v>71</v>
      </c>
      <c r="G18" s="69" t="s">
        <v>72</v>
      </c>
      <c r="H18" s="67" t="s">
        <v>36</v>
      </c>
      <c r="I18" s="67"/>
      <c r="J18" s="67" t="s">
        <v>37</v>
      </c>
      <c r="K18" s="67" t="s">
        <v>38</v>
      </c>
      <c r="L18" s="70" t="s">
        <v>73</v>
      </c>
      <c r="M18" s="72">
        <v>4.8</v>
      </c>
      <c r="N18" s="73">
        <v>4.8</v>
      </c>
      <c r="O18" s="73">
        <v>4.8</v>
      </c>
      <c r="P18" s="74"/>
      <c r="Q18" s="67" t="s">
        <v>40</v>
      </c>
      <c r="R18" s="75"/>
      <c r="S18" s="79" t="s">
        <v>5</v>
      </c>
    </row>
    <row r="19">
      <c r="A19" s="66">
        <v>46248.0</v>
      </c>
      <c r="B19" s="67" t="s">
        <v>50</v>
      </c>
      <c r="C19" s="67" t="s">
        <v>33</v>
      </c>
      <c r="D19" s="67" t="s">
        <v>76</v>
      </c>
      <c r="E19" s="67" t="s">
        <v>9</v>
      </c>
      <c r="F19" s="68" t="s">
        <v>76</v>
      </c>
      <c r="G19" s="69" t="s">
        <v>77</v>
      </c>
      <c r="H19" s="67" t="s">
        <v>36</v>
      </c>
      <c r="I19" s="67"/>
      <c r="J19" s="67" t="s">
        <v>37</v>
      </c>
      <c r="K19" s="67" t="s">
        <v>38</v>
      </c>
      <c r="L19" s="70" t="s">
        <v>78</v>
      </c>
      <c r="M19" s="72">
        <v>2.4608</v>
      </c>
      <c r="N19" s="73">
        <v>2.4608</v>
      </c>
      <c r="O19" s="73">
        <v>2.4608</v>
      </c>
      <c r="P19" s="74"/>
      <c r="Q19" s="67" t="s">
        <v>40</v>
      </c>
      <c r="R19" s="75"/>
      <c r="S19" s="79" t="s">
        <v>5</v>
      </c>
    </row>
    <row r="20">
      <c r="A20" s="66">
        <v>46248.0</v>
      </c>
      <c r="B20" s="67" t="s">
        <v>50</v>
      </c>
      <c r="C20" s="67" t="s">
        <v>33</v>
      </c>
      <c r="D20" s="67" t="s">
        <v>81</v>
      </c>
      <c r="E20" s="67" t="s">
        <v>9</v>
      </c>
      <c r="F20" s="68" t="s">
        <v>81</v>
      </c>
      <c r="G20" s="69" t="s">
        <v>82</v>
      </c>
      <c r="H20" s="67" t="s">
        <v>36</v>
      </c>
      <c r="I20" s="67"/>
      <c r="J20" s="67" t="s">
        <v>37</v>
      </c>
      <c r="K20" s="67" t="s">
        <v>38</v>
      </c>
      <c r="L20" s="70" t="s">
        <v>83</v>
      </c>
      <c r="M20" s="72">
        <v>13.2</v>
      </c>
      <c r="N20" s="73">
        <v>13.2</v>
      </c>
      <c r="O20" s="73">
        <v>13.2</v>
      </c>
      <c r="P20" s="74"/>
      <c r="Q20" s="67" t="s">
        <v>40</v>
      </c>
      <c r="R20" s="75"/>
      <c r="S20" s="79" t="s">
        <v>5</v>
      </c>
    </row>
    <row r="21" ht="15.75" customHeight="1">
      <c r="A21" s="66">
        <v>46248.0</v>
      </c>
      <c r="B21" s="67" t="s">
        <v>50</v>
      </c>
      <c r="C21" s="67" t="s">
        <v>33</v>
      </c>
      <c r="D21" s="67" t="s">
        <v>86</v>
      </c>
      <c r="E21" s="67" t="s">
        <v>9</v>
      </c>
      <c r="F21" s="68" t="s">
        <v>86</v>
      </c>
      <c r="G21" s="69" t="s">
        <v>87</v>
      </c>
      <c r="H21" s="67" t="s">
        <v>36</v>
      </c>
      <c r="I21" s="67"/>
      <c r="J21" s="67" t="s">
        <v>37</v>
      </c>
      <c r="K21" s="67" t="s">
        <v>38</v>
      </c>
      <c r="L21" s="70" t="s">
        <v>88</v>
      </c>
      <c r="M21" s="72">
        <v>14.09</v>
      </c>
      <c r="N21" s="73">
        <v>14.09</v>
      </c>
      <c r="O21" s="73">
        <v>14.09</v>
      </c>
      <c r="P21" s="74"/>
      <c r="Q21" s="67" t="s">
        <v>40</v>
      </c>
      <c r="R21" s="75"/>
      <c r="S21" s="79" t="s">
        <v>5</v>
      </c>
    </row>
    <row r="22" ht="15.75" customHeight="1">
      <c r="A22" s="52">
        <v>46237.0</v>
      </c>
      <c r="B22" s="53" t="s">
        <v>91</v>
      </c>
      <c r="C22" s="53" t="s">
        <v>33</v>
      </c>
      <c r="D22" s="53" t="s">
        <v>92</v>
      </c>
      <c r="E22" s="53" t="s">
        <v>8</v>
      </c>
      <c r="F22" s="54" t="s">
        <v>92</v>
      </c>
      <c r="G22" s="56" t="s">
        <v>93</v>
      </c>
      <c r="H22" s="53" t="s">
        <v>36</v>
      </c>
      <c r="I22" s="53"/>
      <c r="J22" s="53" t="s">
        <v>37</v>
      </c>
      <c r="K22" s="53" t="s">
        <v>38</v>
      </c>
      <c r="L22" s="57" t="s">
        <v>94</v>
      </c>
      <c r="M22" s="58">
        <v>85.2903</v>
      </c>
      <c r="N22" s="59">
        <v>85.2903</v>
      </c>
      <c r="O22" s="59">
        <v>85.2903</v>
      </c>
      <c r="P22" s="60"/>
      <c r="Q22" s="53" t="s">
        <v>40</v>
      </c>
      <c r="R22" s="61"/>
      <c r="S22" s="62" t="s">
        <v>5</v>
      </c>
    </row>
    <row r="23" ht="15.75" customHeight="1">
      <c r="A23" s="52">
        <v>46237.0</v>
      </c>
      <c r="B23" s="53" t="s">
        <v>91</v>
      </c>
      <c r="C23" s="53" t="s">
        <v>33</v>
      </c>
      <c r="D23" s="53" t="s">
        <v>97</v>
      </c>
      <c r="E23" s="53" t="s">
        <v>8</v>
      </c>
      <c r="F23" s="54" t="s">
        <v>97</v>
      </c>
      <c r="G23" s="56" t="s">
        <v>98</v>
      </c>
      <c r="H23" s="53" t="s">
        <v>36</v>
      </c>
      <c r="I23" s="53"/>
      <c r="J23" s="53" t="s">
        <v>37</v>
      </c>
      <c r="K23" s="53" t="s">
        <v>38</v>
      </c>
      <c r="L23" s="57" t="s">
        <v>99</v>
      </c>
      <c r="M23" s="58">
        <v>180.83</v>
      </c>
      <c r="N23" s="59">
        <v>180.83</v>
      </c>
      <c r="O23" s="59">
        <v>180.83</v>
      </c>
      <c r="P23" s="60"/>
      <c r="Q23" s="53" t="s">
        <v>40</v>
      </c>
      <c r="R23" s="61"/>
      <c r="S23" s="79" t="s">
        <v>5</v>
      </c>
    </row>
    <row r="24" ht="15.75" customHeight="1">
      <c r="A24" s="52">
        <v>46237.0</v>
      </c>
      <c r="B24" s="53" t="s">
        <v>91</v>
      </c>
      <c r="C24" s="53" t="s">
        <v>33</v>
      </c>
      <c r="D24" s="53" t="s">
        <v>102</v>
      </c>
      <c r="E24" s="53" t="s">
        <v>8</v>
      </c>
      <c r="F24" s="54" t="s">
        <v>102</v>
      </c>
      <c r="G24" s="56" t="s">
        <v>103</v>
      </c>
      <c r="H24" s="53" t="s">
        <v>36</v>
      </c>
      <c r="I24" s="53"/>
      <c r="J24" s="53" t="s">
        <v>37</v>
      </c>
      <c r="K24" s="53" t="s">
        <v>38</v>
      </c>
      <c r="L24" s="57" t="s">
        <v>104</v>
      </c>
      <c r="M24" s="58">
        <v>38.5266</v>
      </c>
      <c r="N24" s="59">
        <v>38.5266</v>
      </c>
      <c r="O24" s="59">
        <v>38.5266</v>
      </c>
      <c r="P24" s="60"/>
      <c r="Q24" s="81" t="s">
        <v>40</v>
      </c>
      <c r="R24" s="61"/>
      <c r="S24" s="79" t="s">
        <v>5</v>
      </c>
    </row>
    <row r="25" ht="15.75" customHeight="1">
      <c r="A25" s="52">
        <v>46237.0</v>
      </c>
      <c r="B25" s="53" t="s">
        <v>91</v>
      </c>
      <c r="C25" s="53" t="s">
        <v>33</v>
      </c>
      <c r="D25" s="53" t="s">
        <v>107</v>
      </c>
      <c r="E25" s="53" t="s">
        <v>8</v>
      </c>
      <c r="F25" s="54" t="s">
        <v>107</v>
      </c>
      <c r="G25" s="56" t="s">
        <v>108</v>
      </c>
      <c r="H25" s="53" t="s">
        <v>36</v>
      </c>
      <c r="I25" s="53"/>
      <c r="J25" s="53" t="s">
        <v>37</v>
      </c>
      <c r="K25" s="53" t="s">
        <v>38</v>
      </c>
      <c r="L25" s="57" t="s">
        <v>109</v>
      </c>
      <c r="M25" s="58">
        <v>438.08</v>
      </c>
      <c r="N25" s="59">
        <v>438.08</v>
      </c>
      <c r="O25" s="59">
        <v>438.08</v>
      </c>
      <c r="P25" s="60"/>
      <c r="Q25" s="53" t="s">
        <v>40</v>
      </c>
      <c r="R25" s="61"/>
      <c r="S25" s="79" t="s">
        <v>5</v>
      </c>
    </row>
    <row r="26" ht="15.75" customHeight="1">
      <c r="A26" s="52">
        <v>46237.0</v>
      </c>
      <c r="B26" s="53" t="s">
        <v>91</v>
      </c>
      <c r="C26" s="53" t="s">
        <v>33</v>
      </c>
      <c r="D26" s="53" t="s">
        <v>107</v>
      </c>
      <c r="E26" s="53" t="s">
        <v>8</v>
      </c>
      <c r="F26" s="54" t="s">
        <v>107</v>
      </c>
      <c r="G26" s="56" t="s">
        <v>108</v>
      </c>
      <c r="H26" s="53" t="s">
        <v>36</v>
      </c>
      <c r="I26" s="53"/>
      <c r="J26" s="53" t="s">
        <v>37</v>
      </c>
      <c r="K26" s="53" t="s">
        <v>38</v>
      </c>
      <c r="L26" s="57" t="s">
        <v>109</v>
      </c>
      <c r="M26" s="58">
        <v>396.2731</v>
      </c>
      <c r="N26" s="59">
        <v>396.2731</v>
      </c>
      <c r="O26" s="59">
        <v>396.2731</v>
      </c>
      <c r="P26" s="60"/>
      <c r="Q26" s="53" t="s">
        <v>40</v>
      </c>
      <c r="R26" s="61"/>
      <c r="S26" s="82" t="s">
        <v>11</v>
      </c>
    </row>
    <row r="27" ht="15.75" customHeight="1">
      <c r="A27" s="52">
        <v>46249.0</v>
      </c>
      <c r="B27" s="53" t="s">
        <v>32</v>
      </c>
      <c r="C27" s="53" t="s">
        <v>33</v>
      </c>
      <c r="D27" s="53" t="s">
        <v>115</v>
      </c>
      <c r="E27" s="53" t="s">
        <v>8</v>
      </c>
      <c r="F27" s="54" t="s">
        <v>115</v>
      </c>
      <c r="G27" s="56" t="s">
        <v>117</v>
      </c>
      <c r="H27" s="53" t="s">
        <v>36</v>
      </c>
      <c r="I27" s="53"/>
      <c r="J27" s="53" t="s">
        <v>37</v>
      </c>
      <c r="K27" s="53" t="s">
        <v>38</v>
      </c>
      <c r="L27" s="57" t="s">
        <v>118</v>
      </c>
      <c r="M27" s="58">
        <v>17.08</v>
      </c>
      <c r="N27" s="59">
        <v>17.08</v>
      </c>
      <c r="O27" s="59">
        <v>17.08</v>
      </c>
      <c r="P27" s="60"/>
      <c r="Q27" s="53" t="s">
        <v>40</v>
      </c>
      <c r="R27" s="61"/>
      <c r="S27" s="79" t="s">
        <v>5</v>
      </c>
    </row>
    <row r="28" ht="15.75" customHeight="1">
      <c r="A28" s="83">
        <v>46252.0</v>
      </c>
      <c r="B28" s="84" t="s">
        <v>119</v>
      </c>
      <c r="C28" s="84" t="s">
        <v>33</v>
      </c>
      <c r="D28" s="84" t="s">
        <v>58</v>
      </c>
      <c r="E28" s="84" t="s">
        <v>7</v>
      </c>
      <c r="F28" s="85" t="s">
        <v>58</v>
      </c>
      <c r="G28" s="86" t="s">
        <v>59</v>
      </c>
      <c r="H28" s="84" t="s">
        <v>36</v>
      </c>
      <c r="I28" s="84"/>
      <c r="J28" s="84" t="s">
        <v>37</v>
      </c>
      <c r="K28" s="84" t="s">
        <v>38</v>
      </c>
      <c r="L28" s="87" t="s">
        <v>122</v>
      </c>
      <c r="M28" s="88">
        <v>500.0</v>
      </c>
      <c r="N28" s="89">
        <v>500.0</v>
      </c>
      <c r="O28" s="89">
        <v>500.0</v>
      </c>
      <c r="P28" s="90"/>
      <c r="Q28" s="84" t="s">
        <v>40</v>
      </c>
      <c r="R28" s="91"/>
      <c r="S28" s="82" t="s">
        <v>11</v>
      </c>
    </row>
    <row r="29" ht="15.75" customHeight="1">
      <c r="A29" s="83">
        <v>46252.0</v>
      </c>
      <c r="B29" s="84" t="s">
        <v>119</v>
      </c>
      <c r="C29" s="84" t="s">
        <v>33</v>
      </c>
      <c r="D29" s="84" t="s">
        <v>63</v>
      </c>
      <c r="E29" s="84" t="s">
        <v>7</v>
      </c>
      <c r="F29" s="85" t="s">
        <v>63</v>
      </c>
      <c r="G29" s="86" t="s">
        <v>65</v>
      </c>
      <c r="H29" s="84" t="s">
        <v>36</v>
      </c>
      <c r="I29" s="84"/>
      <c r="J29" s="84" t="s">
        <v>37</v>
      </c>
      <c r="K29" s="84" t="s">
        <v>38</v>
      </c>
      <c r="L29" s="87" t="s">
        <v>127</v>
      </c>
      <c r="M29" s="88">
        <v>500.0</v>
      </c>
      <c r="N29" s="89">
        <v>500.0</v>
      </c>
      <c r="O29" s="89">
        <v>500.0</v>
      </c>
      <c r="P29" s="90"/>
      <c r="Q29" s="84" t="s">
        <v>40</v>
      </c>
      <c r="R29" s="91"/>
      <c r="S29" s="82" t="s">
        <v>11</v>
      </c>
    </row>
    <row r="30" ht="15.75" customHeight="1">
      <c r="A30" s="92">
        <v>46251.0</v>
      </c>
      <c r="B30" s="93" t="s">
        <v>128</v>
      </c>
      <c r="C30" s="93" t="s">
        <v>33</v>
      </c>
      <c r="D30" s="93" t="s">
        <v>131</v>
      </c>
      <c r="E30" s="93" t="s">
        <v>10</v>
      </c>
      <c r="F30" s="94" t="s">
        <v>131</v>
      </c>
      <c r="G30" s="95" t="s">
        <v>132</v>
      </c>
      <c r="H30" s="93" t="s">
        <v>36</v>
      </c>
      <c r="I30" s="93"/>
      <c r="J30" s="93" t="s">
        <v>37</v>
      </c>
      <c r="K30" s="93" t="s">
        <v>38</v>
      </c>
      <c r="L30" s="96" t="s">
        <v>135</v>
      </c>
      <c r="M30" s="97">
        <v>110.2533</v>
      </c>
      <c r="N30" s="98">
        <v>110.2533</v>
      </c>
      <c r="O30" s="98">
        <v>110.2533</v>
      </c>
      <c r="P30" s="99"/>
      <c r="Q30" s="93" t="s">
        <v>40</v>
      </c>
      <c r="R30" s="100"/>
      <c r="S30" s="79" t="s">
        <v>5</v>
      </c>
    </row>
    <row r="31" ht="15.75" customHeight="1">
      <c r="A31" s="92">
        <v>46251.0</v>
      </c>
      <c r="B31" s="93" t="s">
        <v>128</v>
      </c>
      <c r="C31" s="93" t="s">
        <v>33</v>
      </c>
      <c r="D31" s="93" t="s">
        <v>140</v>
      </c>
      <c r="E31" s="93" t="s">
        <v>10</v>
      </c>
      <c r="F31" s="94" t="s">
        <v>140</v>
      </c>
      <c r="G31" s="95" t="s">
        <v>141</v>
      </c>
      <c r="H31" s="93" t="s">
        <v>36</v>
      </c>
      <c r="I31" s="93"/>
      <c r="J31" s="93" t="s">
        <v>37</v>
      </c>
      <c r="K31" s="93" t="s">
        <v>38</v>
      </c>
      <c r="L31" s="96" t="s">
        <v>144</v>
      </c>
      <c r="M31" s="97">
        <v>332.0</v>
      </c>
      <c r="N31" s="98">
        <v>332.0</v>
      </c>
      <c r="O31" s="98">
        <v>332.0</v>
      </c>
      <c r="P31" s="99"/>
      <c r="Q31" s="93" t="s">
        <v>40</v>
      </c>
      <c r="R31" s="100"/>
      <c r="S31" s="79" t="s">
        <v>5</v>
      </c>
    </row>
    <row r="32" ht="15.75" customHeight="1">
      <c r="A32" s="83">
        <v>46252.0</v>
      </c>
      <c r="B32" s="84" t="s">
        <v>119</v>
      </c>
      <c r="C32" s="84" t="s">
        <v>33</v>
      </c>
      <c r="D32" s="84" t="s">
        <v>100</v>
      </c>
      <c r="E32" s="84" t="s">
        <v>7</v>
      </c>
      <c r="F32" s="85" t="s">
        <v>100</v>
      </c>
      <c r="G32" s="86" t="s">
        <v>101</v>
      </c>
      <c r="H32" s="84" t="s">
        <v>36</v>
      </c>
      <c r="I32" s="84"/>
      <c r="J32" s="84" t="s">
        <v>37</v>
      </c>
      <c r="K32" s="84" t="s">
        <v>38</v>
      </c>
      <c r="L32" s="87" t="s">
        <v>145</v>
      </c>
      <c r="M32" s="88">
        <v>1000.0</v>
      </c>
      <c r="N32" s="89">
        <v>1000.0</v>
      </c>
      <c r="O32" s="89">
        <v>1000.0</v>
      </c>
      <c r="P32" s="90"/>
      <c r="Q32" s="84" t="s">
        <v>40</v>
      </c>
      <c r="R32" s="91"/>
      <c r="S32" s="82" t="s">
        <v>11</v>
      </c>
    </row>
    <row r="33" ht="15.75" customHeight="1">
      <c r="A33" s="83">
        <v>46252.0</v>
      </c>
      <c r="B33" s="84" t="s">
        <v>119</v>
      </c>
      <c r="C33" s="84" t="s">
        <v>33</v>
      </c>
      <c r="D33" s="84" t="s">
        <v>105</v>
      </c>
      <c r="E33" s="84" t="s">
        <v>7</v>
      </c>
      <c r="F33" s="85" t="s">
        <v>105</v>
      </c>
      <c r="G33" s="86" t="s">
        <v>106</v>
      </c>
      <c r="H33" s="84" t="s">
        <v>36</v>
      </c>
      <c r="I33" s="84"/>
      <c r="J33" s="84" t="s">
        <v>37</v>
      </c>
      <c r="K33" s="84" t="s">
        <v>38</v>
      </c>
      <c r="L33" s="87" t="s">
        <v>148</v>
      </c>
      <c r="M33" s="88">
        <v>1000.0</v>
      </c>
      <c r="N33" s="89">
        <v>1000.0</v>
      </c>
      <c r="O33" s="89">
        <v>1000.0</v>
      </c>
      <c r="P33" s="90"/>
      <c r="Q33" s="84" t="s">
        <v>40</v>
      </c>
      <c r="R33" s="91"/>
      <c r="S33" s="82" t="s">
        <v>11</v>
      </c>
    </row>
    <row r="34" ht="15.75" customHeight="1">
      <c r="A34" s="92">
        <v>46251.0</v>
      </c>
      <c r="B34" s="93" t="s">
        <v>128</v>
      </c>
      <c r="C34" s="93" t="s">
        <v>33</v>
      </c>
      <c r="D34" s="93" t="s">
        <v>133</v>
      </c>
      <c r="E34" s="93" t="s">
        <v>10</v>
      </c>
      <c r="F34" s="94" t="s">
        <v>133</v>
      </c>
      <c r="G34" s="95" t="s">
        <v>134</v>
      </c>
      <c r="H34" s="93" t="s">
        <v>36</v>
      </c>
      <c r="I34" s="93"/>
      <c r="J34" s="93" t="s">
        <v>37</v>
      </c>
      <c r="K34" s="93" t="s">
        <v>38</v>
      </c>
      <c r="L34" s="96" t="s">
        <v>151</v>
      </c>
      <c r="M34" s="97">
        <v>32.94</v>
      </c>
      <c r="N34" s="98">
        <v>32.94</v>
      </c>
      <c r="O34" s="98">
        <v>32.94</v>
      </c>
      <c r="P34" s="99"/>
      <c r="Q34" s="93" t="s">
        <v>40</v>
      </c>
      <c r="R34" s="100"/>
      <c r="S34" s="79" t="s">
        <v>5</v>
      </c>
    </row>
    <row r="35" ht="15.75" customHeight="1">
      <c r="A35" s="92">
        <v>46251.0</v>
      </c>
      <c r="B35" s="93" t="s">
        <v>128</v>
      </c>
      <c r="C35" s="93" t="s">
        <v>33</v>
      </c>
      <c r="D35" s="93" t="s">
        <v>154</v>
      </c>
      <c r="E35" s="93" t="s">
        <v>10</v>
      </c>
      <c r="F35" s="94" t="s">
        <v>154</v>
      </c>
      <c r="G35" s="95" t="s">
        <v>155</v>
      </c>
      <c r="H35" s="93" t="s">
        <v>36</v>
      </c>
      <c r="I35" s="93"/>
      <c r="J35" s="93" t="s">
        <v>37</v>
      </c>
      <c r="K35" s="93" t="s">
        <v>38</v>
      </c>
      <c r="L35" s="96" t="s">
        <v>158</v>
      </c>
      <c r="M35" s="97">
        <v>108.0</v>
      </c>
      <c r="N35" s="98">
        <v>108.0</v>
      </c>
      <c r="O35" s="98">
        <v>108.0</v>
      </c>
      <c r="P35" s="99"/>
      <c r="Q35" s="93" t="s">
        <v>40</v>
      </c>
      <c r="R35" s="100"/>
      <c r="S35" s="79" t="s">
        <v>5</v>
      </c>
    </row>
    <row r="36" ht="15.75" customHeight="1">
      <c r="A36" s="92">
        <v>46251.0</v>
      </c>
      <c r="B36" s="93" t="s">
        <v>128</v>
      </c>
      <c r="C36" s="93" t="s">
        <v>33</v>
      </c>
      <c r="D36" s="93" t="s">
        <v>152</v>
      </c>
      <c r="E36" s="93" t="s">
        <v>10</v>
      </c>
      <c r="F36" s="94" t="s">
        <v>152</v>
      </c>
      <c r="G36" s="95" t="s">
        <v>153</v>
      </c>
      <c r="H36" s="93" t="s">
        <v>36</v>
      </c>
      <c r="I36" s="93"/>
      <c r="J36" s="93" t="s">
        <v>37</v>
      </c>
      <c r="K36" s="93" t="s">
        <v>38</v>
      </c>
      <c r="L36" s="96" t="s">
        <v>161</v>
      </c>
      <c r="M36" s="97">
        <v>47.52</v>
      </c>
      <c r="N36" s="98">
        <v>47.52</v>
      </c>
      <c r="O36" s="98">
        <v>47.52</v>
      </c>
      <c r="P36" s="99"/>
      <c r="Q36" s="93" t="s">
        <v>40</v>
      </c>
      <c r="R36" s="100"/>
      <c r="S36" s="79" t="s">
        <v>5</v>
      </c>
    </row>
    <row r="37" ht="15.75" customHeight="1">
      <c r="A37" s="92">
        <v>46251.0</v>
      </c>
      <c r="B37" s="93" t="s">
        <v>128</v>
      </c>
      <c r="C37" s="93" t="s">
        <v>33</v>
      </c>
      <c r="D37" s="93" t="s">
        <v>146</v>
      </c>
      <c r="E37" s="93" t="s">
        <v>10</v>
      </c>
      <c r="F37" s="94" t="s">
        <v>146</v>
      </c>
      <c r="G37" s="95" t="s">
        <v>147</v>
      </c>
      <c r="H37" s="93" t="s">
        <v>36</v>
      </c>
      <c r="I37" s="93"/>
      <c r="J37" s="93" t="s">
        <v>37</v>
      </c>
      <c r="K37" s="93" t="s">
        <v>38</v>
      </c>
      <c r="L37" s="96" t="s">
        <v>164</v>
      </c>
      <c r="M37" s="97">
        <v>178.0</v>
      </c>
      <c r="N37" s="98">
        <v>178.0</v>
      </c>
      <c r="O37" s="98">
        <v>178.0</v>
      </c>
      <c r="P37" s="99"/>
      <c r="Q37" s="93" t="s">
        <v>40</v>
      </c>
      <c r="R37" s="100"/>
      <c r="S37" s="79" t="s">
        <v>5</v>
      </c>
    </row>
    <row r="38" ht="15.75" customHeight="1">
      <c r="A38" s="92">
        <v>46251.0</v>
      </c>
      <c r="B38" s="93" t="s">
        <v>128</v>
      </c>
      <c r="C38" s="93" t="s">
        <v>33</v>
      </c>
      <c r="D38" s="93" t="s">
        <v>146</v>
      </c>
      <c r="E38" s="93" t="s">
        <v>10</v>
      </c>
      <c r="F38" s="94" t="s">
        <v>146</v>
      </c>
      <c r="G38" s="95" t="s">
        <v>147</v>
      </c>
      <c r="H38" s="93" t="s">
        <v>36</v>
      </c>
      <c r="I38" s="93"/>
      <c r="J38" s="93" t="s">
        <v>37</v>
      </c>
      <c r="K38" s="93" t="s">
        <v>38</v>
      </c>
      <c r="L38" s="96" t="s">
        <v>169</v>
      </c>
      <c r="M38" s="97">
        <v>178.0</v>
      </c>
      <c r="N38" s="98">
        <v>178.0</v>
      </c>
      <c r="O38" s="98">
        <v>178.0</v>
      </c>
      <c r="P38" s="99"/>
      <c r="Q38" s="93" t="s">
        <v>40</v>
      </c>
      <c r="R38" s="100"/>
      <c r="S38" s="79" t="s">
        <v>5</v>
      </c>
    </row>
    <row r="39" ht="15.75" customHeight="1">
      <c r="A39" s="92">
        <v>46251.0</v>
      </c>
      <c r="B39" s="93" t="s">
        <v>128</v>
      </c>
      <c r="C39" s="93" t="s">
        <v>33</v>
      </c>
      <c r="D39" s="93" t="s">
        <v>146</v>
      </c>
      <c r="E39" s="93" t="s">
        <v>10</v>
      </c>
      <c r="F39" s="94" t="s">
        <v>146</v>
      </c>
      <c r="G39" s="95" t="s">
        <v>147</v>
      </c>
      <c r="H39" s="93" t="s">
        <v>36</v>
      </c>
      <c r="I39" s="93"/>
      <c r="J39" s="93" t="s">
        <v>37</v>
      </c>
      <c r="K39" s="93" t="s">
        <v>38</v>
      </c>
      <c r="L39" s="96" t="s">
        <v>171</v>
      </c>
      <c r="M39" s="97">
        <v>1070.0</v>
      </c>
      <c r="N39" s="98">
        <v>1070.0</v>
      </c>
      <c r="O39" s="98">
        <v>1070.0</v>
      </c>
      <c r="P39" s="99"/>
      <c r="Q39" s="93" t="s">
        <v>40</v>
      </c>
      <c r="R39" s="100"/>
      <c r="S39" s="79" t="s">
        <v>5</v>
      </c>
    </row>
    <row r="40" ht="15.75" customHeight="1">
      <c r="A40" s="92">
        <v>46251.0</v>
      </c>
      <c r="B40" s="93" t="s">
        <v>128</v>
      </c>
      <c r="C40" s="93" t="s">
        <v>33</v>
      </c>
      <c r="D40" s="93" t="s">
        <v>136</v>
      </c>
      <c r="E40" s="93" t="s">
        <v>10</v>
      </c>
      <c r="F40" s="94" t="s">
        <v>136</v>
      </c>
      <c r="G40" s="95" t="s">
        <v>137</v>
      </c>
      <c r="H40" s="93" t="s">
        <v>36</v>
      </c>
      <c r="I40" s="93"/>
      <c r="J40" s="93" t="s">
        <v>37</v>
      </c>
      <c r="K40" s="93" t="s">
        <v>38</v>
      </c>
      <c r="L40" s="96" t="s">
        <v>175</v>
      </c>
      <c r="M40" s="97">
        <v>124.56</v>
      </c>
      <c r="N40" s="98">
        <v>124.56</v>
      </c>
      <c r="O40" s="98">
        <v>124.56</v>
      </c>
      <c r="P40" s="99"/>
      <c r="Q40" s="93" t="s">
        <v>40</v>
      </c>
      <c r="R40" s="100"/>
      <c r="S40" s="79" t="s">
        <v>5</v>
      </c>
    </row>
    <row r="41" ht="15.75" customHeight="1">
      <c r="A41" s="92">
        <v>46251.0</v>
      </c>
      <c r="B41" s="93" t="s">
        <v>128</v>
      </c>
      <c r="C41" s="93" t="s">
        <v>33</v>
      </c>
      <c r="D41" s="93" t="s">
        <v>125</v>
      </c>
      <c r="E41" s="93" t="s">
        <v>10</v>
      </c>
      <c r="F41" s="94" t="s">
        <v>125</v>
      </c>
      <c r="G41" s="95" t="s">
        <v>126</v>
      </c>
      <c r="H41" s="93" t="s">
        <v>36</v>
      </c>
      <c r="I41" s="93"/>
      <c r="J41" s="93" t="s">
        <v>37</v>
      </c>
      <c r="K41" s="93" t="s">
        <v>38</v>
      </c>
      <c r="L41" s="96" t="s">
        <v>178</v>
      </c>
      <c r="M41" s="97">
        <v>56.5798</v>
      </c>
      <c r="N41" s="98">
        <v>56.5798</v>
      </c>
      <c r="O41" s="98">
        <v>56.5798</v>
      </c>
      <c r="P41" s="99"/>
      <c r="Q41" s="93" t="s">
        <v>40</v>
      </c>
      <c r="R41" s="100"/>
      <c r="S41" s="79" t="s">
        <v>5</v>
      </c>
    </row>
    <row r="42" ht="15.75" customHeight="1">
      <c r="A42" s="83">
        <v>46252.0</v>
      </c>
      <c r="B42" s="84" t="s">
        <v>119</v>
      </c>
      <c r="C42" s="84" t="s">
        <v>33</v>
      </c>
      <c r="D42" s="84" t="s">
        <v>114</v>
      </c>
      <c r="E42" s="84" t="s">
        <v>7</v>
      </c>
      <c r="F42" s="85" t="s">
        <v>114</v>
      </c>
      <c r="G42" s="86" t="s">
        <v>116</v>
      </c>
      <c r="H42" s="84" t="s">
        <v>36</v>
      </c>
      <c r="I42" s="84"/>
      <c r="J42" s="84" t="s">
        <v>37</v>
      </c>
      <c r="K42" s="84" t="s">
        <v>38</v>
      </c>
      <c r="L42" s="87" t="s">
        <v>183</v>
      </c>
      <c r="M42" s="88">
        <v>574.4</v>
      </c>
      <c r="N42" s="101">
        <v>574.4</v>
      </c>
      <c r="O42" s="101">
        <v>574.4</v>
      </c>
      <c r="P42" s="90"/>
      <c r="Q42" s="84" t="s">
        <v>40</v>
      </c>
      <c r="R42" s="91"/>
      <c r="S42" s="79" t="s">
        <v>5</v>
      </c>
    </row>
    <row r="43" ht="15.75" customHeight="1">
      <c r="A43" s="83">
        <v>46252.0</v>
      </c>
      <c r="B43" s="84" t="s">
        <v>119</v>
      </c>
      <c r="C43" s="84" t="s">
        <v>33</v>
      </c>
      <c r="D43" s="84" t="s">
        <v>114</v>
      </c>
      <c r="E43" s="84" t="s">
        <v>7</v>
      </c>
      <c r="F43" s="85" t="s">
        <v>114</v>
      </c>
      <c r="G43" s="86" t="s">
        <v>116</v>
      </c>
      <c r="H43" s="84" t="s">
        <v>36</v>
      </c>
      <c r="I43" s="84"/>
      <c r="J43" s="84" t="s">
        <v>37</v>
      </c>
      <c r="K43" s="84" t="s">
        <v>38</v>
      </c>
      <c r="L43" s="87" t="s">
        <v>186</v>
      </c>
      <c r="M43" s="88">
        <v>500.0</v>
      </c>
      <c r="N43" s="89">
        <v>500.0</v>
      </c>
      <c r="O43" s="89">
        <v>500.0</v>
      </c>
      <c r="P43" s="90"/>
      <c r="Q43" s="84" t="s">
        <v>40</v>
      </c>
      <c r="R43" s="91"/>
      <c r="S43" s="82" t="s">
        <v>11</v>
      </c>
    </row>
    <row r="44" ht="15.75" customHeight="1">
      <c r="A44" s="92">
        <v>46251.0</v>
      </c>
      <c r="B44" s="93" t="s">
        <v>128</v>
      </c>
      <c r="C44" s="93" t="s">
        <v>33</v>
      </c>
      <c r="D44" s="93" t="s">
        <v>181</v>
      </c>
      <c r="E44" s="93" t="s">
        <v>10</v>
      </c>
      <c r="F44" s="94" t="s">
        <v>181</v>
      </c>
      <c r="G44" s="95" t="s">
        <v>182</v>
      </c>
      <c r="H44" s="93" t="s">
        <v>36</v>
      </c>
      <c r="I44" s="93"/>
      <c r="J44" s="93" t="s">
        <v>37</v>
      </c>
      <c r="K44" s="93" t="s">
        <v>38</v>
      </c>
      <c r="L44" s="96" t="s">
        <v>189</v>
      </c>
      <c r="M44" s="97">
        <v>1335.28</v>
      </c>
      <c r="N44" s="98">
        <v>1335.28</v>
      </c>
      <c r="O44" s="98">
        <v>1335.28</v>
      </c>
      <c r="P44" s="99"/>
      <c r="Q44" s="93" t="s">
        <v>40</v>
      </c>
      <c r="R44" s="100"/>
      <c r="S44" s="79" t="s">
        <v>5</v>
      </c>
    </row>
    <row r="45" ht="15.75" customHeight="1">
      <c r="A45" s="92">
        <v>46251.0</v>
      </c>
      <c r="B45" s="93" t="s">
        <v>128</v>
      </c>
      <c r="C45" s="93" t="s">
        <v>33</v>
      </c>
      <c r="D45" s="93" t="s">
        <v>184</v>
      </c>
      <c r="E45" s="93" t="s">
        <v>10</v>
      </c>
      <c r="F45" s="94" t="s">
        <v>184</v>
      </c>
      <c r="G45" s="95" t="s">
        <v>185</v>
      </c>
      <c r="H45" s="93" t="s">
        <v>36</v>
      </c>
      <c r="I45" s="93"/>
      <c r="J45" s="93" t="s">
        <v>37</v>
      </c>
      <c r="K45" s="93" t="s">
        <v>38</v>
      </c>
      <c r="L45" s="96" t="s">
        <v>190</v>
      </c>
      <c r="M45" s="97">
        <v>1403.1072</v>
      </c>
      <c r="N45" s="98">
        <v>1403.1072</v>
      </c>
      <c r="O45" s="98">
        <v>1403.1072</v>
      </c>
      <c r="P45" s="99"/>
      <c r="Q45" s="93" t="s">
        <v>40</v>
      </c>
      <c r="R45" s="100"/>
      <c r="S45" s="79" t="s">
        <v>5</v>
      </c>
    </row>
    <row r="46" ht="15.75" customHeight="1">
      <c r="A46" s="92">
        <v>46251.0</v>
      </c>
      <c r="B46" s="93" t="s">
        <v>128</v>
      </c>
      <c r="C46" s="93" t="s">
        <v>33</v>
      </c>
      <c r="D46" s="93" t="s">
        <v>173</v>
      </c>
      <c r="E46" s="93" t="s">
        <v>10</v>
      </c>
      <c r="F46" s="94" t="s">
        <v>173</v>
      </c>
      <c r="G46" s="95" t="s">
        <v>174</v>
      </c>
      <c r="H46" s="93" t="s">
        <v>36</v>
      </c>
      <c r="I46" s="93"/>
      <c r="J46" s="93" t="s">
        <v>37</v>
      </c>
      <c r="K46" s="93" t="s">
        <v>38</v>
      </c>
      <c r="L46" s="96" t="s">
        <v>191</v>
      </c>
      <c r="M46" s="97">
        <v>189.5</v>
      </c>
      <c r="N46" s="98">
        <v>189.5</v>
      </c>
      <c r="O46" s="98">
        <v>189.5</v>
      </c>
      <c r="P46" s="99"/>
      <c r="Q46" s="93" t="s">
        <v>40</v>
      </c>
      <c r="R46" s="100"/>
      <c r="S46" s="79" t="s">
        <v>5</v>
      </c>
    </row>
    <row r="47" ht="15.75" customHeight="1">
      <c r="A47" s="92">
        <v>46251.0</v>
      </c>
      <c r="B47" s="93" t="s">
        <v>128</v>
      </c>
      <c r="C47" s="93" t="s">
        <v>33</v>
      </c>
      <c r="D47" s="93" t="s">
        <v>170</v>
      </c>
      <c r="E47" s="93" t="s">
        <v>10</v>
      </c>
      <c r="F47" s="94" t="s">
        <v>170</v>
      </c>
      <c r="G47" s="95" t="s">
        <v>172</v>
      </c>
      <c r="H47" s="93" t="s">
        <v>36</v>
      </c>
      <c r="I47" s="93"/>
      <c r="J47" s="93" t="s">
        <v>37</v>
      </c>
      <c r="K47" s="93" t="s">
        <v>38</v>
      </c>
      <c r="L47" s="96" t="s">
        <v>192</v>
      </c>
      <c r="M47" s="97">
        <v>217.0</v>
      </c>
      <c r="N47" s="98">
        <v>217.0</v>
      </c>
      <c r="O47" s="98">
        <v>217.0</v>
      </c>
      <c r="P47" s="99"/>
      <c r="Q47" s="93" t="s">
        <v>40</v>
      </c>
      <c r="R47" s="100"/>
      <c r="S47" s="79" t="s">
        <v>5</v>
      </c>
    </row>
    <row r="48" ht="15.75" customHeight="1">
      <c r="A48" s="92">
        <v>46251.0</v>
      </c>
      <c r="B48" s="93" t="s">
        <v>128</v>
      </c>
      <c r="C48" s="93" t="s">
        <v>33</v>
      </c>
      <c r="D48" s="93" t="s">
        <v>159</v>
      </c>
      <c r="E48" s="93" t="s">
        <v>10</v>
      </c>
      <c r="F48" s="94" t="s">
        <v>159</v>
      </c>
      <c r="G48" s="95" t="s">
        <v>160</v>
      </c>
      <c r="H48" s="93" t="s">
        <v>36</v>
      </c>
      <c r="I48" s="93"/>
      <c r="J48" s="93" t="s">
        <v>37</v>
      </c>
      <c r="K48" s="93" t="s">
        <v>38</v>
      </c>
      <c r="L48" s="96" t="s">
        <v>193</v>
      </c>
      <c r="M48" s="97">
        <v>252.0</v>
      </c>
      <c r="N48" s="98">
        <v>252.0</v>
      </c>
      <c r="O48" s="98">
        <v>252.0</v>
      </c>
      <c r="P48" s="99"/>
      <c r="Q48" s="93" t="s">
        <v>40</v>
      </c>
      <c r="R48" s="100"/>
      <c r="S48" s="79" t="s">
        <v>5</v>
      </c>
    </row>
    <row r="49" ht="15.75" customHeight="1">
      <c r="A49" s="92">
        <v>46251.0</v>
      </c>
      <c r="B49" s="93" t="s">
        <v>128</v>
      </c>
      <c r="C49" s="93" t="s">
        <v>33</v>
      </c>
      <c r="D49" s="93" t="s">
        <v>167</v>
      </c>
      <c r="E49" s="93" t="s">
        <v>10</v>
      </c>
      <c r="F49" s="94" t="s">
        <v>167</v>
      </c>
      <c r="G49" s="95" t="s">
        <v>168</v>
      </c>
      <c r="H49" s="93" t="s">
        <v>36</v>
      </c>
      <c r="I49" s="93"/>
      <c r="J49" s="93" t="s">
        <v>37</v>
      </c>
      <c r="K49" s="93" t="s">
        <v>38</v>
      </c>
      <c r="L49" s="96" t="s">
        <v>194</v>
      </c>
      <c r="M49" s="97">
        <v>147.0</v>
      </c>
      <c r="N49" s="98">
        <v>147.0</v>
      </c>
      <c r="O49" s="98">
        <v>147.0</v>
      </c>
      <c r="P49" s="99"/>
      <c r="Q49" s="93" t="s">
        <v>40</v>
      </c>
      <c r="R49" s="100"/>
      <c r="S49" s="79" t="s">
        <v>5</v>
      </c>
    </row>
    <row r="50" ht="15.75" customHeight="1">
      <c r="A50" s="83">
        <v>46252.0</v>
      </c>
      <c r="B50" s="84" t="s">
        <v>119</v>
      </c>
      <c r="C50" s="84" t="s">
        <v>33</v>
      </c>
      <c r="D50" s="84" t="s">
        <v>89</v>
      </c>
      <c r="E50" s="84" t="s">
        <v>7</v>
      </c>
      <c r="F50" s="85" t="s">
        <v>89</v>
      </c>
      <c r="G50" s="86" t="s">
        <v>90</v>
      </c>
      <c r="H50" s="84" t="s">
        <v>36</v>
      </c>
      <c r="I50" s="84"/>
      <c r="J50" s="84" t="s">
        <v>37</v>
      </c>
      <c r="K50" s="84" t="s">
        <v>38</v>
      </c>
      <c r="L50" s="87" t="s">
        <v>199</v>
      </c>
      <c r="M50" s="88">
        <v>287.84</v>
      </c>
      <c r="N50" s="101">
        <v>287.84</v>
      </c>
      <c r="O50" s="101">
        <v>287.84</v>
      </c>
      <c r="P50" s="90"/>
      <c r="Q50" s="84" t="s">
        <v>40</v>
      </c>
      <c r="R50" s="91"/>
      <c r="S50" s="79" t="s">
        <v>5</v>
      </c>
    </row>
    <row r="51" ht="15.75" customHeight="1">
      <c r="A51" s="92">
        <v>46251.0</v>
      </c>
      <c r="B51" s="93" t="s">
        <v>128</v>
      </c>
      <c r="C51" s="93" t="s">
        <v>33</v>
      </c>
      <c r="D51" s="93" t="s">
        <v>129</v>
      </c>
      <c r="E51" s="93" t="s">
        <v>10</v>
      </c>
      <c r="F51" s="94" t="s">
        <v>129</v>
      </c>
      <c r="G51" s="95" t="s">
        <v>130</v>
      </c>
      <c r="H51" s="93" t="s">
        <v>36</v>
      </c>
      <c r="I51" s="93"/>
      <c r="J51" s="93" t="s">
        <v>37</v>
      </c>
      <c r="K51" s="93" t="s">
        <v>38</v>
      </c>
      <c r="L51" s="96" t="s">
        <v>200</v>
      </c>
      <c r="M51" s="97">
        <v>11.5</v>
      </c>
      <c r="N51" s="98">
        <v>11.5</v>
      </c>
      <c r="O51" s="98">
        <v>11.5</v>
      </c>
      <c r="P51" s="99"/>
      <c r="Q51" s="93" t="s">
        <v>40</v>
      </c>
      <c r="R51" s="100"/>
      <c r="S51" s="79" t="s">
        <v>5</v>
      </c>
    </row>
    <row r="52" ht="15.75" customHeight="1">
      <c r="A52" s="92">
        <v>46251.0</v>
      </c>
      <c r="B52" s="93" t="s">
        <v>128</v>
      </c>
      <c r="C52" s="93" t="s">
        <v>33</v>
      </c>
      <c r="D52" s="93" t="s">
        <v>162</v>
      </c>
      <c r="E52" s="93" t="s">
        <v>10</v>
      </c>
      <c r="F52" s="94" t="s">
        <v>162</v>
      </c>
      <c r="G52" s="95" t="s">
        <v>163</v>
      </c>
      <c r="H52" s="93" t="s">
        <v>36</v>
      </c>
      <c r="I52" s="93"/>
      <c r="J52" s="93" t="s">
        <v>37</v>
      </c>
      <c r="K52" s="93" t="s">
        <v>38</v>
      </c>
      <c r="L52" s="96" t="s">
        <v>201</v>
      </c>
      <c r="M52" s="97">
        <v>64.09</v>
      </c>
      <c r="N52" s="98">
        <v>64.09</v>
      </c>
      <c r="O52" s="98">
        <v>64.09</v>
      </c>
      <c r="P52" s="99"/>
      <c r="Q52" s="93" t="s">
        <v>40</v>
      </c>
      <c r="R52" s="100"/>
      <c r="S52" s="79" t="s">
        <v>5</v>
      </c>
    </row>
    <row r="53" ht="15.75" customHeight="1">
      <c r="A53" s="92">
        <v>46251.0</v>
      </c>
      <c r="B53" s="93" t="s">
        <v>128</v>
      </c>
      <c r="C53" s="93" t="s">
        <v>33</v>
      </c>
      <c r="D53" s="93" t="s">
        <v>165</v>
      </c>
      <c r="E53" s="93" t="s">
        <v>10</v>
      </c>
      <c r="F53" s="94" t="s">
        <v>165</v>
      </c>
      <c r="G53" s="95" t="s">
        <v>166</v>
      </c>
      <c r="H53" s="93" t="s">
        <v>36</v>
      </c>
      <c r="I53" s="93"/>
      <c r="J53" s="93" t="s">
        <v>37</v>
      </c>
      <c r="K53" s="93" t="s">
        <v>38</v>
      </c>
      <c r="L53" s="96" t="s">
        <v>202</v>
      </c>
      <c r="M53" s="97">
        <v>35.0</v>
      </c>
      <c r="N53" s="98">
        <v>35.0</v>
      </c>
      <c r="O53" s="98">
        <v>35.0</v>
      </c>
      <c r="P53" s="99"/>
      <c r="Q53" s="93" t="s">
        <v>40</v>
      </c>
      <c r="R53" s="100"/>
      <c r="S53" s="79" t="s">
        <v>5</v>
      </c>
    </row>
    <row r="54" ht="15.75" customHeight="1">
      <c r="A54" s="92">
        <v>46251.0</v>
      </c>
      <c r="B54" s="93" t="s">
        <v>128</v>
      </c>
      <c r="C54" s="93" t="s">
        <v>33</v>
      </c>
      <c r="D54" s="93" t="s">
        <v>176</v>
      </c>
      <c r="E54" s="93" t="s">
        <v>10</v>
      </c>
      <c r="F54" s="94" t="s">
        <v>176</v>
      </c>
      <c r="G54" s="95" t="s">
        <v>177</v>
      </c>
      <c r="H54" s="93" t="s">
        <v>36</v>
      </c>
      <c r="I54" s="93"/>
      <c r="J54" s="93" t="s">
        <v>37</v>
      </c>
      <c r="K54" s="93" t="s">
        <v>38</v>
      </c>
      <c r="L54" s="96" t="s">
        <v>205</v>
      </c>
      <c r="M54" s="97">
        <v>90.0</v>
      </c>
      <c r="N54" s="98">
        <v>90.0</v>
      </c>
      <c r="O54" s="98">
        <v>90.0</v>
      </c>
      <c r="P54" s="99"/>
      <c r="Q54" s="93" t="s">
        <v>40</v>
      </c>
      <c r="R54" s="100"/>
      <c r="S54" s="79" t="s">
        <v>5</v>
      </c>
    </row>
    <row r="55" ht="15.75" customHeight="1">
      <c r="A55" s="83">
        <v>46252.0</v>
      </c>
      <c r="B55" s="84" t="s">
        <v>119</v>
      </c>
      <c r="C55" s="84" t="s">
        <v>33</v>
      </c>
      <c r="D55" s="84" t="s">
        <v>95</v>
      </c>
      <c r="E55" s="84" t="s">
        <v>7</v>
      </c>
      <c r="F55" s="85" t="s">
        <v>95</v>
      </c>
      <c r="G55" s="86" t="s">
        <v>96</v>
      </c>
      <c r="H55" s="84" t="s">
        <v>36</v>
      </c>
      <c r="I55" s="84"/>
      <c r="J55" s="84" t="s">
        <v>37</v>
      </c>
      <c r="K55" s="84" t="s">
        <v>38</v>
      </c>
      <c r="L55" s="87" t="s">
        <v>208</v>
      </c>
      <c r="M55" s="88">
        <v>1031.3465</v>
      </c>
      <c r="N55" s="101">
        <v>1031.3465</v>
      </c>
      <c r="O55" s="101">
        <v>1031.3465</v>
      </c>
      <c r="P55" s="90"/>
      <c r="Q55" s="84" t="s">
        <v>40</v>
      </c>
      <c r="R55" s="91"/>
      <c r="S55" s="79" t="s">
        <v>5</v>
      </c>
    </row>
    <row r="56" ht="15.75" customHeight="1">
      <c r="A56" s="92">
        <v>46251.0</v>
      </c>
      <c r="B56" s="93" t="s">
        <v>128</v>
      </c>
      <c r="C56" s="93" t="s">
        <v>33</v>
      </c>
      <c r="D56" s="93" t="s">
        <v>149</v>
      </c>
      <c r="E56" s="93" t="s">
        <v>10</v>
      </c>
      <c r="F56" s="94" t="s">
        <v>149</v>
      </c>
      <c r="G56" s="95" t="s">
        <v>150</v>
      </c>
      <c r="H56" s="93" t="s">
        <v>36</v>
      </c>
      <c r="I56" s="93"/>
      <c r="J56" s="93" t="s">
        <v>37</v>
      </c>
      <c r="K56" s="93" t="s">
        <v>38</v>
      </c>
      <c r="L56" s="96" t="s">
        <v>211</v>
      </c>
      <c r="M56" s="97">
        <v>262.89</v>
      </c>
      <c r="N56" s="98">
        <v>262.89</v>
      </c>
      <c r="O56" s="98">
        <v>262.89</v>
      </c>
      <c r="P56" s="99"/>
      <c r="Q56" s="93" t="s">
        <v>40</v>
      </c>
      <c r="R56" s="100"/>
      <c r="S56" s="79" t="s">
        <v>5</v>
      </c>
    </row>
    <row r="57" ht="15.75" customHeight="1">
      <c r="A57" s="92">
        <v>46251.0</v>
      </c>
      <c r="B57" s="93" t="s">
        <v>128</v>
      </c>
      <c r="C57" s="93" t="s">
        <v>33</v>
      </c>
      <c r="D57" s="93" t="s">
        <v>187</v>
      </c>
      <c r="E57" s="93" t="s">
        <v>10</v>
      </c>
      <c r="F57" s="94" t="s">
        <v>187</v>
      </c>
      <c r="G57" s="95" t="s">
        <v>188</v>
      </c>
      <c r="H57" s="93" t="s">
        <v>36</v>
      </c>
      <c r="I57" s="93"/>
      <c r="J57" s="93" t="s">
        <v>37</v>
      </c>
      <c r="K57" s="93" t="s">
        <v>38</v>
      </c>
      <c r="L57" s="96" t="s">
        <v>212</v>
      </c>
      <c r="M57" s="97">
        <v>153.5</v>
      </c>
      <c r="N57" s="98">
        <v>153.5</v>
      </c>
      <c r="O57" s="98">
        <v>153.5</v>
      </c>
      <c r="P57" s="99"/>
      <c r="Q57" s="93" t="s">
        <v>40</v>
      </c>
      <c r="R57" s="100"/>
      <c r="S57" s="79" t="s">
        <v>5</v>
      </c>
    </row>
    <row r="58" ht="15.75" customHeight="1">
      <c r="A58" s="83">
        <v>46252.0</v>
      </c>
      <c r="B58" s="84" t="s">
        <v>119</v>
      </c>
      <c r="C58" s="84" t="s">
        <v>33</v>
      </c>
      <c r="D58" s="84" t="s">
        <v>69</v>
      </c>
      <c r="E58" s="84" t="s">
        <v>7</v>
      </c>
      <c r="F58" s="85" t="s">
        <v>69</v>
      </c>
      <c r="G58" s="86" t="s">
        <v>70</v>
      </c>
      <c r="H58" s="84" t="s">
        <v>36</v>
      </c>
      <c r="I58" s="84"/>
      <c r="J58" s="84" t="s">
        <v>37</v>
      </c>
      <c r="K58" s="84" t="s">
        <v>38</v>
      </c>
      <c r="L58" s="87" t="s">
        <v>213</v>
      </c>
      <c r="M58" s="88">
        <v>500.0</v>
      </c>
      <c r="N58" s="89">
        <v>500.0</v>
      </c>
      <c r="O58" s="89">
        <v>500.0</v>
      </c>
      <c r="P58" s="90"/>
      <c r="Q58" s="84" t="s">
        <v>40</v>
      </c>
      <c r="R58" s="91"/>
      <c r="S58" s="82" t="s">
        <v>11</v>
      </c>
    </row>
    <row r="59" ht="15.75" customHeight="1">
      <c r="A59" s="83">
        <v>46252.0</v>
      </c>
      <c r="B59" s="84" t="s">
        <v>119</v>
      </c>
      <c r="C59" s="84" t="s">
        <v>33</v>
      </c>
      <c r="D59" s="84" t="s">
        <v>112</v>
      </c>
      <c r="E59" s="84" t="s">
        <v>7</v>
      </c>
      <c r="F59" s="85" t="s">
        <v>112</v>
      </c>
      <c r="G59" s="86" t="s">
        <v>113</v>
      </c>
      <c r="H59" s="84" t="s">
        <v>36</v>
      </c>
      <c r="I59" s="84"/>
      <c r="J59" s="84" t="s">
        <v>37</v>
      </c>
      <c r="K59" s="84" t="s">
        <v>38</v>
      </c>
      <c r="L59" s="87" t="s">
        <v>214</v>
      </c>
      <c r="M59" s="88">
        <v>375.233</v>
      </c>
      <c r="N59" s="101">
        <v>375.233</v>
      </c>
      <c r="O59" s="101">
        <v>375.233</v>
      </c>
      <c r="P59" s="90"/>
      <c r="Q59" s="84" t="s">
        <v>40</v>
      </c>
      <c r="R59" s="91"/>
      <c r="S59" s="82" t="s">
        <v>11</v>
      </c>
    </row>
    <row r="60" ht="15.75" customHeight="1">
      <c r="A60" s="83">
        <v>46252.0</v>
      </c>
      <c r="B60" s="84" t="s">
        <v>119</v>
      </c>
      <c r="C60" s="84" t="s">
        <v>33</v>
      </c>
      <c r="D60" s="84" t="s">
        <v>79</v>
      </c>
      <c r="E60" s="84" t="s">
        <v>7</v>
      </c>
      <c r="F60" s="85" t="s">
        <v>79</v>
      </c>
      <c r="G60" s="86" t="s">
        <v>80</v>
      </c>
      <c r="H60" s="84" t="s">
        <v>36</v>
      </c>
      <c r="I60" s="84"/>
      <c r="J60" s="84" t="s">
        <v>37</v>
      </c>
      <c r="K60" s="84" t="s">
        <v>38</v>
      </c>
      <c r="L60" s="87" t="s">
        <v>215</v>
      </c>
      <c r="M60" s="88">
        <v>500.0</v>
      </c>
      <c r="N60" s="89">
        <v>500.0</v>
      </c>
      <c r="O60" s="89">
        <v>500.0</v>
      </c>
      <c r="P60" s="90"/>
      <c r="Q60" s="84" t="s">
        <v>40</v>
      </c>
      <c r="R60" s="91"/>
      <c r="S60" s="82" t="s">
        <v>11</v>
      </c>
    </row>
    <row r="61" ht="15.75" customHeight="1">
      <c r="A61" s="83">
        <v>46252.0</v>
      </c>
      <c r="B61" s="84" t="s">
        <v>119</v>
      </c>
      <c r="C61" s="84" t="s">
        <v>33</v>
      </c>
      <c r="D61" s="84" t="s">
        <v>84</v>
      </c>
      <c r="E61" s="84" t="s">
        <v>7</v>
      </c>
      <c r="F61" s="85" t="s">
        <v>84</v>
      </c>
      <c r="G61" s="86" t="s">
        <v>85</v>
      </c>
      <c r="H61" s="84" t="s">
        <v>36</v>
      </c>
      <c r="I61" s="84"/>
      <c r="J61" s="84" t="s">
        <v>37</v>
      </c>
      <c r="K61" s="84" t="s">
        <v>38</v>
      </c>
      <c r="L61" s="87" t="s">
        <v>216</v>
      </c>
      <c r="M61" s="88">
        <v>350.0</v>
      </c>
      <c r="N61" s="101">
        <v>350.0</v>
      </c>
      <c r="O61" s="101">
        <v>350.0</v>
      </c>
      <c r="P61" s="90"/>
      <c r="Q61" s="84" t="s">
        <v>40</v>
      </c>
      <c r="R61" s="91"/>
      <c r="S61" s="82" t="s">
        <v>11</v>
      </c>
    </row>
    <row r="62" ht="15.75" customHeight="1">
      <c r="A62" s="83">
        <v>46252.0</v>
      </c>
      <c r="B62" s="84" t="s">
        <v>119</v>
      </c>
      <c r="C62" s="84" t="s">
        <v>33</v>
      </c>
      <c r="D62" s="84" t="s">
        <v>74</v>
      </c>
      <c r="E62" s="84" t="s">
        <v>7</v>
      </c>
      <c r="F62" s="85" t="s">
        <v>74</v>
      </c>
      <c r="G62" s="86" t="s">
        <v>75</v>
      </c>
      <c r="H62" s="84" t="s">
        <v>36</v>
      </c>
      <c r="I62" s="84"/>
      <c r="J62" s="84" t="s">
        <v>37</v>
      </c>
      <c r="K62" s="84" t="s">
        <v>38</v>
      </c>
      <c r="L62" s="87" t="s">
        <v>217</v>
      </c>
      <c r="M62" s="88">
        <v>1000.0</v>
      </c>
      <c r="N62" s="89">
        <v>1000.0</v>
      </c>
      <c r="O62" s="89">
        <v>1000.0</v>
      </c>
      <c r="P62" s="90"/>
      <c r="Q62" s="84" t="s">
        <v>40</v>
      </c>
      <c r="R62" s="91"/>
      <c r="S62" s="82" t="s">
        <v>11</v>
      </c>
    </row>
    <row r="63" ht="15.75" customHeight="1">
      <c r="A63" s="92">
        <v>46251.0</v>
      </c>
      <c r="B63" s="93" t="s">
        <v>128</v>
      </c>
      <c r="C63" s="93" t="s">
        <v>33</v>
      </c>
      <c r="D63" s="93" t="s">
        <v>138</v>
      </c>
      <c r="E63" s="93" t="s">
        <v>10</v>
      </c>
      <c r="F63" s="94" t="s">
        <v>138</v>
      </c>
      <c r="G63" s="95" t="s">
        <v>139</v>
      </c>
      <c r="H63" s="93" t="s">
        <v>36</v>
      </c>
      <c r="I63" s="93"/>
      <c r="J63" s="93" t="s">
        <v>37</v>
      </c>
      <c r="K63" s="93" t="s">
        <v>38</v>
      </c>
      <c r="L63" s="96" t="s">
        <v>218</v>
      </c>
      <c r="M63" s="97">
        <v>778.12</v>
      </c>
      <c r="N63" s="98">
        <v>778.12</v>
      </c>
      <c r="O63" s="98">
        <v>778.12</v>
      </c>
      <c r="P63" s="99"/>
      <c r="Q63" s="93" t="s">
        <v>40</v>
      </c>
      <c r="R63" s="100"/>
      <c r="S63" s="79" t="s">
        <v>5</v>
      </c>
    </row>
    <row r="64" ht="15.75" customHeight="1">
      <c r="A64" s="92">
        <v>46251.0</v>
      </c>
      <c r="B64" s="93" t="s">
        <v>128</v>
      </c>
      <c r="C64" s="93" t="s">
        <v>33</v>
      </c>
      <c r="D64" s="93" t="s">
        <v>142</v>
      </c>
      <c r="E64" s="93" t="s">
        <v>10</v>
      </c>
      <c r="F64" s="94" t="s">
        <v>142</v>
      </c>
      <c r="G64" s="95" t="s">
        <v>143</v>
      </c>
      <c r="H64" s="93" t="s">
        <v>36</v>
      </c>
      <c r="I64" s="93"/>
      <c r="J64" s="93" t="s">
        <v>37</v>
      </c>
      <c r="K64" s="93" t="s">
        <v>38</v>
      </c>
      <c r="L64" s="96" t="s">
        <v>219</v>
      </c>
      <c r="M64" s="97">
        <v>891.9495</v>
      </c>
      <c r="N64" s="98">
        <v>891.9495</v>
      </c>
      <c r="O64" s="98">
        <v>891.9495</v>
      </c>
      <c r="P64" s="99"/>
      <c r="Q64" s="93" t="s">
        <v>40</v>
      </c>
      <c r="R64" s="100"/>
      <c r="S64" s="79" t="s">
        <v>5</v>
      </c>
    </row>
    <row r="65" ht="15.75" customHeight="1">
      <c r="A65" s="92">
        <v>46251.0</v>
      </c>
      <c r="B65" s="93" t="s">
        <v>128</v>
      </c>
      <c r="C65" s="93" t="s">
        <v>33</v>
      </c>
      <c r="D65" s="93" t="s">
        <v>179</v>
      </c>
      <c r="E65" s="93" t="s">
        <v>10</v>
      </c>
      <c r="F65" s="94" t="s">
        <v>179</v>
      </c>
      <c r="G65" s="95" t="s">
        <v>180</v>
      </c>
      <c r="H65" s="93" t="s">
        <v>36</v>
      </c>
      <c r="I65" s="93"/>
      <c r="J65" s="93" t="s">
        <v>37</v>
      </c>
      <c r="K65" s="93" t="s">
        <v>38</v>
      </c>
      <c r="L65" s="96" t="s">
        <v>220</v>
      </c>
      <c r="M65" s="97">
        <v>256.4583</v>
      </c>
      <c r="N65" s="98">
        <v>256.4583</v>
      </c>
      <c r="O65" s="98">
        <v>256.4583</v>
      </c>
      <c r="P65" s="99"/>
      <c r="Q65" s="93" t="s">
        <v>40</v>
      </c>
      <c r="R65" s="100"/>
      <c r="S65" s="79" t="s">
        <v>5</v>
      </c>
    </row>
    <row r="66" ht="15.75" customHeight="1">
      <c r="A66" s="83">
        <v>46252.0</v>
      </c>
      <c r="B66" s="84" t="s">
        <v>119</v>
      </c>
      <c r="C66" s="84" t="s">
        <v>33</v>
      </c>
      <c r="D66" s="84" t="s">
        <v>123</v>
      </c>
      <c r="E66" s="84" t="s">
        <v>7</v>
      </c>
      <c r="F66" s="85" t="s">
        <v>123</v>
      </c>
      <c r="G66" s="86" t="s">
        <v>124</v>
      </c>
      <c r="H66" s="84" t="s">
        <v>36</v>
      </c>
      <c r="I66" s="84"/>
      <c r="J66" s="84" t="s">
        <v>37</v>
      </c>
      <c r="K66" s="84" t="s">
        <v>38</v>
      </c>
      <c r="L66" s="87" t="s">
        <v>221</v>
      </c>
      <c r="M66" s="88">
        <v>5000.0</v>
      </c>
      <c r="N66" s="101">
        <v>5000.0</v>
      </c>
      <c r="O66" s="101">
        <v>5000.0</v>
      </c>
      <c r="P66" s="90"/>
      <c r="Q66" s="84" t="s">
        <v>40</v>
      </c>
      <c r="R66" s="91"/>
      <c r="S66" s="79" t="s">
        <v>5</v>
      </c>
    </row>
    <row r="67" ht="15.75" customHeight="1">
      <c r="A67" s="83">
        <v>46252.0</v>
      </c>
      <c r="B67" s="84" t="s">
        <v>119</v>
      </c>
      <c r="C67" s="84" t="s">
        <v>33</v>
      </c>
      <c r="D67" s="84" t="s">
        <v>120</v>
      </c>
      <c r="E67" s="84" t="s">
        <v>7</v>
      </c>
      <c r="F67" s="85" t="s">
        <v>120</v>
      </c>
      <c r="G67" s="86" t="s">
        <v>121</v>
      </c>
      <c r="H67" s="84" t="s">
        <v>36</v>
      </c>
      <c r="I67" s="84"/>
      <c r="J67" s="84" t="s">
        <v>37</v>
      </c>
      <c r="K67" s="84" t="s">
        <v>38</v>
      </c>
      <c r="L67" s="87" t="s">
        <v>222</v>
      </c>
      <c r="M67" s="88">
        <v>31.3869</v>
      </c>
      <c r="N67" s="101">
        <v>31.3869</v>
      </c>
      <c r="O67" s="101">
        <v>31.3869</v>
      </c>
      <c r="P67" s="90"/>
      <c r="Q67" s="84" t="s">
        <v>40</v>
      </c>
      <c r="R67" s="91"/>
      <c r="S67" s="79" t="s">
        <v>5</v>
      </c>
    </row>
    <row r="68" ht="15.75" customHeight="1">
      <c r="A68" s="83">
        <v>46252.0</v>
      </c>
      <c r="B68" s="84" t="s">
        <v>119</v>
      </c>
      <c r="C68" s="84" t="s">
        <v>33</v>
      </c>
      <c r="D68" s="84" t="s">
        <v>110</v>
      </c>
      <c r="E68" s="84" t="s">
        <v>7</v>
      </c>
      <c r="F68" s="85" t="s">
        <v>110</v>
      </c>
      <c r="G68" s="86" t="s">
        <v>111</v>
      </c>
      <c r="H68" s="84" t="s">
        <v>36</v>
      </c>
      <c r="I68" s="84"/>
      <c r="J68" s="84" t="s">
        <v>37</v>
      </c>
      <c r="K68" s="84" t="s">
        <v>38</v>
      </c>
      <c r="L68" s="87" t="s">
        <v>223</v>
      </c>
      <c r="M68" s="88">
        <v>46.7936</v>
      </c>
      <c r="N68" s="101">
        <v>46.7936</v>
      </c>
      <c r="O68" s="101">
        <v>46.7936</v>
      </c>
      <c r="P68" s="90"/>
      <c r="Q68" s="84" t="s">
        <v>40</v>
      </c>
      <c r="R68" s="91"/>
      <c r="S68" s="79" t="s">
        <v>5</v>
      </c>
    </row>
    <row r="69" ht="15.75" customHeight="1">
      <c r="A69" s="92">
        <v>46251.0</v>
      </c>
      <c r="B69" s="93" t="s">
        <v>128</v>
      </c>
      <c r="C69" s="93" t="s">
        <v>33</v>
      </c>
      <c r="D69" s="93" t="s">
        <v>156</v>
      </c>
      <c r="E69" s="93" t="s">
        <v>10</v>
      </c>
      <c r="F69" s="94" t="s">
        <v>156</v>
      </c>
      <c r="G69" s="95" t="s">
        <v>157</v>
      </c>
      <c r="H69" s="93" t="s">
        <v>36</v>
      </c>
      <c r="I69" s="93"/>
      <c r="J69" s="93" t="s">
        <v>37</v>
      </c>
      <c r="K69" s="93" t="s">
        <v>38</v>
      </c>
      <c r="L69" s="96" t="s">
        <v>224</v>
      </c>
      <c r="M69" s="97">
        <v>2547.165</v>
      </c>
      <c r="N69" s="98">
        <v>2547.165</v>
      </c>
      <c r="O69" s="98">
        <v>2547.165</v>
      </c>
      <c r="P69" s="99"/>
      <c r="Q69" s="93" t="s">
        <v>40</v>
      </c>
      <c r="R69" s="100"/>
      <c r="S69" s="79" t="s">
        <v>5</v>
      </c>
    </row>
    <row r="70" ht="15.75" customHeight="1">
      <c r="A70" s="52">
        <v>46249.0</v>
      </c>
      <c r="B70" s="53" t="s">
        <v>32</v>
      </c>
      <c r="C70" s="53" t="s">
        <v>33</v>
      </c>
      <c r="D70" s="53" t="s">
        <v>206</v>
      </c>
      <c r="E70" s="53" t="s">
        <v>8</v>
      </c>
      <c r="F70" s="54" t="s">
        <v>206</v>
      </c>
      <c r="G70" s="56" t="s">
        <v>207</v>
      </c>
      <c r="H70" s="53" t="s">
        <v>36</v>
      </c>
      <c r="I70" s="53"/>
      <c r="J70" s="53" t="s">
        <v>37</v>
      </c>
      <c r="K70" s="53" t="s">
        <v>38</v>
      </c>
      <c r="L70" s="57" t="s">
        <v>225</v>
      </c>
      <c r="M70" s="58">
        <v>133.0</v>
      </c>
      <c r="N70" s="59">
        <v>133.0</v>
      </c>
      <c r="O70" s="59">
        <v>133.0</v>
      </c>
      <c r="P70" s="60"/>
      <c r="Q70" s="53" t="s">
        <v>40</v>
      </c>
      <c r="R70" s="61"/>
      <c r="S70" s="79" t="s">
        <v>5</v>
      </c>
    </row>
    <row r="71" ht="15.75" customHeight="1">
      <c r="A71" s="52">
        <v>46237.0</v>
      </c>
      <c r="B71" s="53" t="s">
        <v>91</v>
      </c>
      <c r="C71" s="53" t="s">
        <v>33</v>
      </c>
      <c r="D71" s="53" t="s">
        <v>209</v>
      </c>
      <c r="E71" s="53" t="s">
        <v>8</v>
      </c>
      <c r="F71" s="54" t="s">
        <v>209</v>
      </c>
      <c r="G71" s="56" t="s">
        <v>210</v>
      </c>
      <c r="H71" s="53" t="s">
        <v>36</v>
      </c>
      <c r="I71" s="53"/>
      <c r="J71" s="53" t="s">
        <v>37</v>
      </c>
      <c r="K71" s="53" t="s">
        <v>38</v>
      </c>
      <c r="L71" s="57" t="s">
        <v>226</v>
      </c>
      <c r="M71" s="58">
        <v>260.0</v>
      </c>
      <c r="N71" s="59">
        <v>260.0</v>
      </c>
      <c r="O71" s="59">
        <v>260.0</v>
      </c>
      <c r="P71" s="60"/>
      <c r="Q71" s="53" t="s">
        <v>40</v>
      </c>
      <c r="R71" s="61"/>
      <c r="S71" s="79" t="s">
        <v>5</v>
      </c>
    </row>
    <row r="72" ht="15.75" customHeight="1">
      <c r="A72" s="52">
        <v>46249.0</v>
      </c>
      <c r="B72" s="53" t="s">
        <v>32</v>
      </c>
      <c r="C72" s="53" t="s">
        <v>33</v>
      </c>
      <c r="D72" s="53" t="s">
        <v>195</v>
      </c>
      <c r="E72" s="53" t="s">
        <v>8</v>
      </c>
      <c r="F72" s="54" t="s">
        <v>195</v>
      </c>
      <c r="G72" s="56" t="s">
        <v>196</v>
      </c>
      <c r="H72" s="53" t="s">
        <v>36</v>
      </c>
      <c r="I72" s="53"/>
      <c r="J72" s="53" t="s">
        <v>37</v>
      </c>
      <c r="K72" s="53" t="s">
        <v>38</v>
      </c>
      <c r="L72" s="57" t="s">
        <v>227</v>
      </c>
      <c r="M72" s="58">
        <v>40.0</v>
      </c>
      <c r="N72" s="59">
        <v>40.0</v>
      </c>
      <c r="O72" s="59">
        <v>40.0</v>
      </c>
      <c r="P72" s="60"/>
      <c r="Q72" s="53" t="s">
        <v>40</v>
      </c>
      <c r="R72" s="61"/>
      <c r="S72" s="79" t="s">
        <v>5</v>
      </c>
    </row>
    <row r="73" ht="15.75" customHeight="1">
      <c r="A73" s="52">
        <v>46249.0</v>
      </c>
      <c r="B73" s="53" t="s">
        <v>32</v>
      </c>
      <c r="C73" s="53" t="s">
        <v>33</v>
      </c>
      <c r="D73" s="53" t="s">
        <v>203</v>
      </c>
      <c r="E73" s="53" t="s">
        <v>8</v>
      </c>
      <c r="F73" s="54" t="s">
        <v>203</v>
      </c>
      <c r="G73" s="56" t="s">
        <v>204</v>
      </c>
      <c r="H73" s="53" t="s">
        <v>36</v>
      </c>
      <c r="I73" s="53"/>
      <c r="J73" s="53" t="s">
        <v>37</v>
      </c>
      <c r="K73" s="53" t="s">
        <v>38</v>
      </c>
      <c r="L73" s="57" t="s">
        <v>228</v>
      </c>
      <c r="M73" s="58">
        <v>41.1686</v>
      </c>
      <c r="N73" s="59">
        <v>41.1686</v>
      </c>
      <c r="O73" s="59">
        <v>41.1686</v>
      </c>
      <c r="P73" s="60"/>
      <c r="Q73" s="53" t="s">
        <v>40</v>
      </c>
      <c r="R73" s="61"/>
      <c r="S73" s="79" t="s">
        <v>5</v>
      </c>
    </row>
    <row r="74" ht="15.75" customHeight="1">
      <c r="A74" s="52">
        <v>46249.0</v>
      </c>
      <c r="B74" s="53" t="s">
        <v>32</v>
      </c>
      <c r="C74" s="53" t="s">
        <v>33</v>
      </c>
      <c r="D74" s="53" t="s">
        <v>197</v>
      </c>
      <c r="E74" s="53" t="s">
        <v>8</v>
      </c>
      <c r="F74" s="54" t="s">
        <v>197</v>
      </c>
      <c r="G74" s="56" t="s">
        <v>198</v>
      </c>
      <c r="H74" s="53" t="s">
        <v>36</v>
      </c>
      <c r="I74" s="53"/>
      <c r="J74" s="53" t="s">
        <v>37</v>
      </c>
      <c r="K74" s="53" t="s">
        <v>38</v>
      </c>
      <c r="L74" s="57" t="s">
        <v>229</v>
      </c>
      <c r="M74" s="58">
        <v>17.03</v>
      </c>
      <c r="N74" s="59">
        <v>17.03</v>
      </c>
      <c r="O74" s="59">
        <v>17.03</v>
      </c>
      <c r="P74" s="60"/>
      <c r="Q74" s="53" t="s">
        <v>40</v>
      </c>
      <c r="R74" s="61"/>
      <c r="S74" s="79" t="s">
        <v>5</v>
      </c>
    </row>
    <row r="75" ht="15.75" customHeight="1">
      <c r="M75" s="6"/>
    </row>
    <row r="76" ht="15.75" customHeight="1">
      <c r="M76" s="6"/>
    </row>
    <row r="77" ht="15.75" customHeight="1">
      <c r="M77" s="6"/>
    </row>
    <row r="78" ht="15.75" customHeight="1">
      <c r="M78" s="6"/>
    </row>
    <row r="79" ht="15.75" customHeight="1">
      <c r="M79" s="6"/>
    </row>
    <row r="80" ht="15.75" customHeight="1">
      <c r="M80" s="6"/>
    </row>
    <row r="81" ht="15.75" customHeight="1">
      <c r="M81" s="6"/>
    </row>
    <row r="82" ht="15.75" customHeight="1">
      <c r="M82" s="6"/>
    </row>
    <row r="83" ht="15.75" customHeight="1">
      <c r="M83" s="6"/>
    </row>
    <row r="84" ht="15.75" customHeight="1">
      <c r="M84" s="6"/>
    </row>
    <row r="85" ht="15.75" customHeight="1">
      <c r="M85" s="6"/>
    </row>
    <row r="86" ht="15.75" customHeight="1">
      <c r="M86" s="6"/>
    </row>
    <row r="87" ht="15.75" customHeight="1">
      <c r="M87" s="6"/>
    </row>
    <row r="88" ht="15.75" customHeight="1">
      <c r="M88" s="6"/>
    </row>
    <row r="89" ht="15.75" customHeight="1">
      <c r="M89" s="6"/>
    </row>
    <row r="90" ht="15.75" customHeight="1">
      <c r="M90" s="6"/>
    </row>
    <row r="91" ht="15.75" customHeight="1">
      <c r="M91" s="6"/>
    </row>
    <row r="92" ht="15.75" customHeight="1">
      <c r="M92" s="6"/>
    </row>
    <row r="93" ht="15.75" customHeight="1">
      <c r="M93" s="6"/>
    </row>
    <row r="94" ht="15.75" customHeight="1">
      <c r="M94" s="6"/>
    </row>
    <row r="95" ht="15.75" customHeight="1">
      <c r="M95" s="6"/>
    </row>
    <row r="96" ht="15.75" customHeight="1">
      <c r="M96" s="6"/>
    </row>
    <row r="97" ht="15.75" customHeight="1">
      <c r="M97" s="6"/>
    </row>
    <row r="98" ht="15.75" customHeight="1">
      <c r="M98" s="6"/>
    </row>
    <row r="99" ht="15.75" customHeight="1">
      <c r="M99" s="6"/>
    </row>
    <row r="100" ht="15.75" customHeight="1">
      <c r="M100" s="6"/>
    </row>
    <row r="101" ht="15.75" customHeight="1">
      <c r="M101" s="6"/>
    </row>
    <row r="102" ht="15.75" customHeight="1">
      <c r="M102" s="6"/>
    </row>
    <row r="103" ht="15.75" customHeight="1">
      <c r="M103" s="6"/>
    </row>
    <row r="104" ht="15.75" customHeight="1">
      <c r="M104" s="6"/>
    </row>
    <row r="105" ht="15.75" customHeight="1">
      <c r="M105" s="6"/>
    </row>
    <row r="106" ht="15.75" customHeight="1">
      <c r="M106" s="6"/>
    </row>
    <row r="107" ht="15.75" customHeight="1">
      <c r="M107" s="6"/>
    </row>
    <row r="108" ht="15.75" customHeight="1">
      <c r="M108" s="6"/>
    </row>
    <row r="109" ht="15.75" customHeight="1">
      <c r="M109" s="6"/>
    </row>
    <row r="110" ht="15.75" customHeight="1">
      <c r="M110" s="6"/>
    </row>
    <row r="111" ht="15.75" customHeight="1">
      <c r="M111" s="6"/>
    </row>
    <row r="112" ht="15.75" customHeight="1">
      <c r="M112" s="6"/>
    </row>
    <row r="113" ht="15.75" customHeight="1">
      <c r="M113" s="6"/>
    </row>
    <row r="114" ht="15.75" customHeight="1">
      <c r="M114" s="6"/>
    </row>
    <row r="115" ht="15.75" customHeight="1">
      <c r="M115" s="6"/>
    </row>
    <row r="116" ht="15.75" customHeight="1">
      <c r="M116" s="6"/>
    </row>
    <row r="117" ht="15.75" customHeight="1">
      <c r="M117" s="6"/>
    </row>
    <row r="118" ht="15.75" customHeight="1">
      <c r="M118" s="6"/>
    </row>
    <row r="119" ht="15.75" customHeight="1">
      <c r="M119" s="6"/>
    </row>
    <row r="120" ht="15.75" customHeight="1">
      <c r="M120" s="6"/>
    </row>
    <row r="121" ht="15.75" customHeight="1">
      <c r="M121" s="6"/>
    </row>
    <row r="122" ht="15.75" customHeight="1">
      <c r="M122" s="6"/>
    </row>
    <row r="123" ht="15.75" customHeight="1">
      <c r="M123" s="6"/>
    </row>
    <row r="124" ht="15.75" customHeight="1">
      <c r="M124" s="6"/>
    </row>
    <row r="125" ht="15.75" customHeight="1">
      <c r="M125" s="6"/>
    </row>
    <row r="126" ht="15.75" customHeight="1">
      <c r="M126" s="6"/>
    </row>
    <row r="127" ht="15.75" customHeight="1">
      <c r="M127" s="6"/>
    </row>
    <row r="128" ht="15.75" customHeight="1">
      <c r="M128" s="6"/>
    </row>
    <row r="129" ht="15.75" customHeight="1">
      <c r="M129" s="6"/>
    </row>
    <row r="130" ht="15.75" customHeight="1">
      <c r="M130" s="6"/>
    </row>
    <row r="131" ht="15.75" customHeight="1">
      <c r="M131" s="6"/>
    </row>
    <row r="132" ht="15.75" customHeight="1">
      <c r="M132" s="6"/>
    </row>
    <row r="133" ht="15.75" customHeight="1">
      <c r="M133" s="6"/>
    </row>
    <row r="134" ht="15.75" customHeight="1">
      <c r="M134" s="6"/>
    </row>
    <row r="135" ht="15.75" customHeight="1">
      <c r="M135" s="6"/>
    </row>
    <row r="136" ht="15.75" customHeight="1">
      <c r="M136" s="6"/>
    </row>
    <row r="137" ht="15.75" customHeight="1">
      <c r="M137" s="6"/>
    </row>
    <row r="138" ht="15.75" customHeight="1">
      <c r="M138" s="6"/>
    </row>
    <row r="139" ht="15.75" customHeight="1">
      <c r="M139" s="6"/>
    </row>
    <row r="140" ht="15.75" customHeight="1">
      <c r="M140" s="6"/>
    </row>
    <row r="141" ht="15.75" customHeight="1">
      <c r="M141" s="6"/>
    </row>
    <row r="142" ht="15.75" customHeight="1">
      <c r="M142" s="6"/>
    </row>
    <row r="143" ht="15.75" customHeight="1">
      <c r="M143" s="6"/>
    </row>
    <row r="144" ht="15.75" customHeight="1">
      <c r="M144" s="6"/>
    </row>
    <row r="145" ht="15.75" customHeight="1">
      <c r="M145" s="6"/>
    </row>
    <row r="146" ht="15.75" customHeight="1">
      <c r="M146" s="6"/>
    </row>
    <row r="147" ht="15.75" customHeight="1">
      <c r="M147" s="6"/>
    </row>
    <row r="148" ht="15.75" customHeight="1">
      <c r="M148" s="6"/>
    </row>
    <row r="149" ht="15.75" customHeight="1">
      <c r="M149" s="6"/>
    </row>
    <row r="150" ht="15.75" customHeight="1">
      <c r="M150" s="6"/>
    </row>
    <row r="151" ht="15.75" customHeight="1">
      <c r="M151" s="6"/>
    </row>
    <row r="152" ht="15.75" customHeight="1">
      <c r="M152" s="6"/>
    </row>
    <row r="153" ht="15.75" customHeight="1">
      <c r="M153" s="6"/>
    </row>
    <row r="154" ht="15.75" customHeight="1">
      <c r="M154" s="6"/>
    </row>
    <row r="155" ht="15.75" customHeight="1">
      <c r="M155" s="6"/>
    </row>
    <row r="156" ht="15.75" customHeight="1">
      <c r="M156" s="6"/>
    </row>
    <row r="157" ht="15.75" customHeight="1">
      <c r="M157" s="6"/>
    </row>
    <row r="158" ht="15.75" customHeight="1">
      <c r="M158" s="6"/>
    </row>
    <row r="159" ht="15.75" customHeight="1">
      <c r="M159" s="6"/>
    </row>
    <row r="160" ht="15.75" customHeight="1">
      <c r="M160" s="6"/>
    </row>
    <row r="161" ht="15.75" customHeight="1">
      <c r="M161" s="6"/>
    </row>
    <row r="162" ht="15.75" customHeight="1">
      <c r="M162" s="6"/>
    </row>
    <row r="163" ht="15.75" customHeight="1">
      <c r="M163" s="6"/>
    </row>
    <row r="164" ht="15.75" customHeight="1">
      <c r="M164" s="6"/>
    </row>
    <row r="165" ht="15.75" customHeight="1">
      <c r="M165" s="6"/>
    </row>
    <row r="166" ht="15.75" customHeight="1">
      <c r="M166" s="6"/>
    </row>
    <row r="167" ht="15.75" customHeight="1">
      <c r="M167" s="6"/>
    </row>
    <row r="168" ht="15.75" customHeight="1">
      <c r="M168" s="6"/>
    </row>
    <row r="169" ht="15.75" customHeight="1">
      <c r="M169" s="6"/>
    </row>
    <row r="170" ht="15.75" customHeight="1">
      <c r="M170" s="6"/>
    </row>
    <row r="171" ht="15.75" customHeight="1">
      <c r="M171" s="6"/>
    </row>
    <row r="172" ht="15.75" customHeight="1">
      <c r="M172" s="6"/>
    </row>
    <row r="173" ht="15.75" customHeight="1">
      <c r="M173" s="6"/>
    </row>
    <row r="174" ht="15.75" customHeight="1">
      <c r="M174" s="6"/>
    </row>
    <row r="175" ht="15.75" customHeight="1">
      <c r="M175" s="6"/>
    </row>
    <row r="176" ht="15.75" customHeight="1">
      <c r="M176" s="6"/>
    </row>
    <row r="177" ht="15.75" customHeight="1">
      <c r="M177" s="6"/>
    </row>
    <row r="178" ht="15.75" customHeight="1">
      <c r="M178" s="6"/>
    </row>
    <row r="179" ht="15.75" customHeight="1">
      <c r="M179" s="6"/>
    </row>
    <row r="180" ht="15.75" customHeight="1">
      <c r="M180" s="6"/>
    </row>
    <row r="181" ht="15.75" customHeight="1">
      <c r="M181" s="6"/>
    </row>
    <row r="182" ht="15.75" customHeight="1">
      <c r="M182" s="6"/>
    </row>
    <row r="183" ht="15.75" customHeight="1">
      <c r="M183" s="6"/>
    </row>
    <row r="184" ht="15.75" customHeight="1">
      <c r="M184" s="6"/>
    </row>
    <row r="185" ht="15.75" customHeight="1">
      <c r="M185" s="6"/>
    </row>
    <row r="186" ht="15.75" customHeight="1">
      <c r="M186" s="6"/>
    </row>
    <row r="187" ht="15.75" customHeight="1">
      <c r="M187" s="6"/>
    </row>
    <row r="188" ht="15.75" customHeight="1">
      <c r="M188" s="6"/>
    </row>
    <row r="189" ht="15.75" customHeight="1">
      <c r="M189" s="6"/>
    </row>
    <row r="190" ht="15.75" customHeight="1">
      <c r="M190" s="6"/>
    </row>
    <row r="191" ht="15.75" customHeight="1">
      <c r="M191" s="6"/>
    </row>
    <row r="192" ht="15.75" customHeight="1">
      <c r="M192" s="6"/>
    </row>
    <row r="193" ht="15.75" customHeight="1">
      <c r="M193" s="6"/>
    </row>
    <row r="194" ht="15.75" customHeight="1">
      <c r="M194" s="6"/>
    </row>
    <row r="195" ht="15.75" customHeight="1">
      <c r="M195" s="6"/>
    </row>
    <row r="196" ht="15.75" customHeight="1">
      <c r="M196" s="6"/>
    </row>
    <row r="197" ht="15.75" customHeight="1">
      <c r="M197" s="6"/>
    </row>
    <row r="198" ht="15.75" customHeight="1">
      <c r="M198" s="6"/>
    </row>
    <row r="199" ht="15.75" customHeight="1">
      <c r="M199" s="6"/>
    </row>
    <row r="200" ht="15.75" customHeight="1">
      <c r="M200" s="6"/>
    </row>
    <row r="201" ht="15.75" customHeight="1">
      <c r="M201" s="6"/>
    </row>
    <row r="202" ht="15.75" customHeight="1">
      <c r="M202" s="6"/>
    </row>
    <row r="203" ht="15.75" customHeight="1">
      <c r="M203" s="6"/>
    </row>
    <row r="204" ht="15.75" customHeight="1">
      <c r="M204" s="6"/>
    </row>
    <row r="205" ht="15.75" customHeight="1">
      <c r="M205" s="6"/>
    </row>
    <row r="206" ht="15.75" customHeight="1">
      <c r="M206" s="6"/>
    </row>
    <row r="207" ht="15.75" customHeight="1">
      <c r="M207" s="6"/>
    </row>
    <row r="208" ht="15.75" customHeight="1">
      <c r="M208" s="6"/>
    </row>
    <row r="209" ht="15.75" customHeight="1">
      <c r="M209" s="6"/>
    </row>
    <row r="210" ht="15.75" customHeight="1">
      <c r="M210" s="6"/>
    </row>
    <row r="211" ht="15.75" customHeight="1">
      <c r="M211" s="6"/>
    </row>
    <row r="212" ht="15.75" customHeight="1">
      <c r="M212" s="6"/>
    </row>
    <row r="213" ht="15.75" customHeight="1">
      <c r="M213" s="6"/>
    </row>
    <row r="214" ht="15.75" customHeight="1">
      <c r="M214" s="6"/>
    </row>
    <row r="215" ht="15.75" customHeight="1">
      <c r="M215" s="6"/>
    </row>
    <row r="216" ht="15.75" customHeight="1">
      <c r="M216" s="6"/>
    </row>
    <row r="217" ht="15.75" customHeight="1">
      <c r="M217" s="6"/>
    </row>
    <row r="218" ht="15.75" customHeight="1">
      <c r="M218" s="6"/>
    </row>
    <row r="219" ht="15.75" customHeight="1">
      <c r="M219" s="6"/>
    </row>
    <row r="220" ht="15.75" customHeight="1">
      <c r="M220" s="6"/>
    </row>
    <row r="221" ht="15.75" customHeight="1">
      <c r="M221" s="6"/>
    </row>
    <row r="222" ht="15.75" customHeight="1">
      <c r="M222" s="6"/>
    </row>
    <row r="223" ht="15.75" customHeight="1">
      <c r="M223" s="6"/>
    </row>
    <row r="224" ht="15.75" customHeight="1">
      <c r="M224" s="6"/>
    </row>
    <row r="225" ht="15.75" customHeight="1">
      <c r="M225" s="6"/>
    </row>
    <row r="226" ht="15.75" customHeight="1">
      <c r="M226" s="6"/>
    </row>
    <row r="227" ht="15.75" customHeight="1">
      <c r="M227" s="6"/>
    </row>
    <row r="228" ht="15.75" customHeight="1">
      <c r="M228" s="6"/>
    </row>
    <row r="229" ht="15.75" customHeight="1">
      <c r="M229" s="6"/>
    </row>
    <row r="230" ht="15.75" customHeight="1">
      <c r="M230" s="6"/>
    </row>
    <row r="231" ht="15.75" customHeight="1">
      <c r="M231" s="6"/>
    </row>
    <row r="232" ht="15.75" customHeight="1">
      <c r="M232" s="6"/>
    </row>
    <row r="233" ht="15.75" customHeight="1">
      <c r="M233" s="6"/>
    </row>
    <row r="234" ht="15.75" customHeight="1">
      <c r="M234" s="6"/>
    </row>
    <row r="235" ht="15.75" customHeight="1">
      <c r="M235" s="6"/>
    </row>
    <row r="236" ht="15.75" customHeight="1">
      <c r="M236" s="6"/>
    </row>
    <row r="237" ht="15.75" customHeight="1">
      <c r="M237" s="6"/>
    </row>
    <row r="238" ht="15.75" customHeight="1">
      <c r="M238" s="6"/>
    </row>
    <row r="239" ht="15.75" customHeight="1">
      <c r="M239" s="6"/>
    </row>
    <row r="240" ht="15.75" customHeight="1">
      <c r="M240" s="6"/>
    </row>
    <row r="241" ht="15.75" customHeight="1">
      <c r="M241" s="6"/>
    </row>
    <row r="242" ht="15.75" customHeight="1">
      <c r="M242" s="6"/>
    </row>
    <row r="243" ht="15.75" customHeight="1">
      <c r="M243" s="6"/>
    </row>
    <row r="244" ht="15.75" customHeight="1">
      <c r="M244" s="6"/>
    </row>
    <row r="245" ht="15.75" customHeight="1">
      <c r="M245" s="6"/>
    </row>
    <row r="246" ht="15.75" customHeight="1">
      <c r="M246" s="6"/>
    </row>
    <row r="247" ht="15.75" customHeight="1">
      <c r="M247" s="6"/>
    </row>
    <row r="248" ht="15.75" customHeight="1">
      <c r="M248" s="6"/>
    </row>
    <row r="249" ht="15.75" customHeight="1">
      <c r="M249" s="6"/>
    </row>
    <row r="250" ht="15.75" customHeight="1">
      <c r="M250" s="6"/>
    </row>
    <row r="251" ht="15.75" customHeight="1">
      <c r="M251" s="6"/>
    </row>
    <row r="252" ht="15.75" customHeight="1">
      <c r="M252" s="6"/>
    </row>
    <row r="253" ht="15.75" customHeight="1">
      <c r="M253" s="6"/>
    </row>
    <row r="254" ht="15.75" customHeight="1">
      <c r="M254" s="6"/>
    </row>
    <row r="255" ht="15.75" customHeight="1">
      <c r="M255" s="6"/>
    </row>
    <row r="256" ht="15.75" customHeight="1">
      <c r="M256" s="6"/>
    </row>
    <row r="257" ht="15.75" customHeight="1">
      <c r="M257" s="6"/>
    </row>
    <row r="258" ht="15.75" customHeight="1">
      <c r="M258" s="6"/>
    </row>
    <row r="259" ht="15.75" customHeight="1">
      <c r="M259" s="6"/>
    </row>
    <row r="260" ht="15.75" customHeight="1">
      <c r="M260" s="6"/>
    </row>
    <row r="261" ht="15.75" customHeight="1">
      <c r="M261" s="6"/>
    </row>
    <row r="262" ht="15.75" customHeight="1">
      <c r="M262" s="6"/>
    </row>
    <row r="263" ht="15.75" customHeight="1">
      <c r="M263" s="6"/>
    </row>
    <row r="264" ht="15.75" customHeight="1">
      <c r="M264" s="6"/>
    </row>
    <row r="265" ht="15.75" customHeight="1">
      <c r="M265" s="6"/>
    </row>
    <row r="266" ht="15.75" customHeight="1">
      <c r="M266" s="6"/>
    </row>
    <row r="267" ht="15.75" customHeight="1">
      <c r="M267" s="6"/>
    </row>
    <row r="268" ht="15.75" customHeight="1">
      <c r="M268" s="6"/>
    </row>
    <row r="269" ht="15.75" customHeight="1">
      <c r="M269" s="6"/>
    </row>
    <row r="270" ht="15.75" customHeight="1">
      <c r="M270" s="6"/>
    </row>
    <row r="271" ht="15.75" customHeight="1">
      <c r="M271" s="6"/>
    </row>
    <row r="272" ht="15.75" customHeight="1">
      <c r="M272" s="6"/>
    </row>
    <row r="273" ht="15.75" customHeight="1">
      <c r="M273" s="6"/>
    </row>
    <row r="274" ht="15.75" customHeight="1">
      <c r="M274" s="6"/>
    </row>
    <row r="275" ht="15.75" customHeight="1">
      <c r="M275" s="6"/>
    </row>
    <row r="276" ht="15.75" customHeight="1">
      <c r="M276" s="6"/>
    </row>
    <row r="277" ht="15.75" customHeight="1">
      <c r="M277" s="6"/>
    </row>
    <row r="278" ht="15.75" customHeight="1">
      <c r="M278" s="6"/>
    </row>
    <row r="279" ht="15.75" customHeight="1">
      <c r="M279" s="6"/>
    </row>
    <row r="280" ht="15.75" customHeight="1">
      <c r="M280" s="6"/>
    </row>
    <row r="281" ht="15.75" customHeight="1">
      <c r="M281" s="6"/>
    </row>
    <row r="282" ht="15.75" customHeight="1">
      <c r="M282" s="6"/>
    </row>
    <row r="283" ht="15.75" customHeight="1">
      <c r="M283" s="6"/>
    </row>
    <row r="284" ht="15.75" customHeight="1">
      <c r="M284" s="6"/>
    </row>
    <row r="285" ht="15.75" customHeight="1">
      <c r="M285" s="6"/>
    </row>
    <row r="286" ht="15.75" customHeight="1">
      <c r="M286" s="6"/>
    </row>
    <row r="287" ht="15.75" customHeight="1">
      <c r="M287" s="6"/>
    </row>
    <row r="288" ht="15.75" customHeight="1">
      <c r="M288" s="6"/>
    </row>
    <row r="289" ht="15.75" customHeight="1">
      <c r="M289" s="6"/>
    </row>
    <row r="290" ht="15.75" customHeight="1">
      <c r="M290" s="6"/>
    </row>
    <row r="291" ht="15.75" customHeight="1">
      <c r="M291" s="6"/>
    </row>
    <row r="292" ht="15.75" customHeight="1">
      <c r="M292" s="6"/>
    </row>
    <row r="293" ht="15.75" customHeight="1">
      <c r="M293" s="6"/>
    </row>
    <row r="294" ht="15.75" customHeight="1">
      <c r="M294" s="6"/>
    </row>
    <row r="295" ht="15.75" customHeight="1">
      <c r="M295" s="6"/>
    </row>
    <row r="296" ht="15.75" customHeight="1">
      <c r="M296" s="6"/>
    </row>
    <row r="297" ht="15.75" customHeight="1">
      <c r="M297" s="6"/>
    </row>
    <row r="298" ht="15.75" customHeight="1">
      <c r="M298" s="6"/>
    </row>
    <row r="299" ht="15.75" customHeight="1">
      <c r="M299" s="6"/>
    </row>
    <row r="300" ht="15.75" customHeight="1">
      <c r="M300" s="6"/>
    </row>
    <row r="301" ht="15.75" customHeight="1">
      <c r="M301" s="6"/>
    </row>
    <row r="302" ht="15.75" customHeight="1">
      <c r="M302" s="6"/>
    </row>
    <row r="303" ht="15.75" customHeight="1">
      <c r="M303" s="6"/>
    </row>
    <row r="304" ht="15.75" customHeight="1">
      <c r="M304" s="6"/>
    </row>
    <row r="305" ht="15.75" customHeight="1">
      <c r="M305" s="6"/>
    </row>
    <row r="306" ht="15.75" customHeight="1">
      <c r="M306" s="6"/>
    </row>
    <row r="307" ht="15.75" customHeight="1">
      <c r="M307" s="6"/>
    </row>
    <row r="308" ht="15.75" customHeight="1">
      <c r="M308" s="6"/>
    </row>
    <row r="309" ht="15.75" customHeight="1">
      <c r="M309" s="6"/>
    </row>
    <row r="310" ht="15.75" customHeight="1">
      <c r="M310" s="6"/>
    </row>
    <row r="311" ht="15.75" customHeight="1">
      <c r="M311" s="6"/>
    </row>
    <row r="312" ht="15.75" customHeight="1">
      <c r="M312" s="6"/>
    </row>
    <row r="313" ht="15.75" customHeight="1">
      <c r="M313" s="6"/>
    </row>
    <row r="314" ht="15.75" customHeight="1">
      <c r="M314" s="6"/>
    </row>
    <row r="315" ht="15.75" customHeight="1">
      <c r="M315" s="6"/>
    </row>
    <row r="316" ht="15.75" customHeight="1">
      <c r="M316" s="6"/>
    </row>
    <row r="317" ht="15.75" customHeight="1">
      <c r="M317" s="6"/>
    </row>
    <row r="318" ht="15.75" customHeight="1">
      <c r="M318" s="6"/>
    </row>
    <row r="319" ht="15.75" customHeight="1">
      <c r="M319" s="6"/>
    </row>
    <row r="320" ht="15.75" customHeight="1">
      <c r="M320" s="6"/>
    </row>
    <row r="321" ht="15.75" customHeight="1">
      <c r="M321" s="6"/>
    </row>
    <row r="322" ht="15.75" customHeight="1">
      <c r="M322" s="6"/>
    </row>
    <row r="323" ht="15.75" customHeight="1">
      <c r="M323" s="6"/>
    </row>
    <row r="324" ht="15.75" customHeight="1">
      <c r="M324" s="6"/>
    </row>
    <row r="325" ht="15.75" customHeight="1">
      <c r="M325" s="6"/>
    </row>
    <row r="326" ht="15.75" customHeight="1">
      <c r="M326" s="6"/>
    </row>
    <row r="327" ht="15.75" customHeight="1">
      <c r="M327" s="6"/>
    </row>
    <row r="328" ht="15.75" customHeight="1">
      <c r="M328" s="6"/>
    </row>
    <row r="329" ht="15.75" customHeight="1">
      <c r="M329" s="6"/>
    </row>
    <row r="330" ht="15.75" customHeight="1">
      <c r="M330" s="6"/>
    </row>
    <row r="331" ht="15.75" customHeight="1">
      <c r="M331" s="6"/>
    </row>
    <row r="332" ht="15.75" customHeight="1">
      <c r="M332" s="6"/>
    </row>
    <row r="333" ht="15.75" customHeight="1">
      <c r="M333" s="6"/>
    </row>
    <row r="334" ht="15.75" customHeight="1">
      <c r="M334" s="6"/>
    </row>
    <row r="335" ht="15.75" customHeight="1">
      <c r="M335" s="6"/>
    </row>
    <row r="336" ht="15.75" customHeight="1">
      <c r="M336" s="6"/>
    </row>
    <row r="337" ht="15.75" customHeight="1">
      <c r="M337" s="6"/>
    </row>
    <row r="338" ht="15.75" customHeight="1">
      <c r="M338" s="6"/>
    </row>
    <row r="339" ht="15.75" customHeight="1">
      <c r="M339" s="6"/>
    </row>
    <row r="340" ht="15.75" customHeight="1">
      <c r="M340" s="6"/>
    </row>
    <row r="341" ht="15.75" customHeight="1">
      <c r="M341" s="6"/>
    </row>
    <row r="342" ht="15.75" customHeight="1">
      <c r="M342" s="6"/>
    </row>
    <row r="343" ht="15.75" customHeight="1">
      <c r="M343" s="6"/>
    </row>
    <row r="344" ht="15.75" customHeight="1">
      <c r="M344" s="6"/>
    </row>
    <row r="345" ht="15.75" customHeight="1">
      <c r="M345" s="6"/>
    </row>
    <row r="346" ht="15.75" customHeight="1">
      <c r="M346" s="6"/>
    </row>
    <row r="347" ht="15.75" customHeight="1">
      <c r="M347" s="6"/>
    </row>
    <row r="348" ht="15.75" customHeight="1">
      <c r="M348" s="6"/>
    </row>
    <row r="349" ht="15.75" customHeight="1">
      <c r="M349" s="6"/>
    </row>
    <row r="350" ht="15.75" customHeight="1">
      <c r="M350" s="6"/>
    </row>
    <row r="351" ht="15.75" customHeight="1">
      <c r="M351" s="6"/>
    </row>
    <row r="352" ht="15.75" customHeight="1">
      <c r="M352" s="6"/>
    </row>
    <row r="353" ht="15.75" customHeight="1">
      <c r="M353" s="6"/>
    </row>
    <row r="354" ht="15.75" customHeight="1">
      <c r="M354" s="6"/>
    </row>
    <row r="355" ht="15.75" customHeight="1">
      <c r="M355" s="6"/>
    </row>
    <row r="356" ht="15.75" customHeight="1">
      <c r="M356" s="6"/>
    </row>
    <row r="357" ht="15.75" customHeight="1">
      <c r="M357" s="6"/>
    </row>
    <row r="358" ht="15.75" customHeight="1">
      <c r="M358" s="6"/>
    </row>
    <row r="359" ht="15.75" customHeight="1">
      <c r="M359" s="6"/>
    </row>
    <row r="360" ht="15.75" customHeight="1">
      <c r="M360" s="6"/>
    </row>
    <row r="361" ht="15.75" customHeight="1">
      <c r="M361" s="6"/>
    </row>
    <row r="362" ht="15.75" customHeight="1">
      <c r="M362" s="6"/>
    </row>
    <row r="363" ht="15.75" customHeight="1">
      <c r="M363" s="6"/>
    </row>
    <row r="364" ht="15.75" customHeight="1">
      <c r="M364" s="6"/>
    </row>
    <row r="365" ht="15.75" customHeight="1">
      <c r="M365" s="6"/>
    </row>
    <row r="366" ht="15.75" customHeight="1">
      <c r="M366" s="6"/>
    </row>
    <row r="367" ht="15.75" customHeight="1">
      <c r="M367" s="6"/>
    </row>
    <row r="368" ht="15.75" customHeight="1">
      <c r="M368" s="6"/>
    </row>
    <row r="369" ht="15.75" customHeight="1">
      <c r="M369" s="6"/>
    </row>
    <row r="370" ht="15.75" customHeight="1">
      <c r="M370" s="6"/>
    </row>
    <row r="371" ht="15.75" customHeight="1">
      <c r="M371" s="6"/>
    </row>
    <row r="372" ht="15.75" customHeight="1">
      <c r="M372" s="6"/>
    </row>
    <row r="373" ht="15.75" customHeight="1">
      <c r="M373" s="6"/>
    </row>
    <row r="374" ht="15.75" customHeight="1">
      <c r="M374" s="6"/>
    </row>
    <row r="375" ht="15.75" customHeight="1">
      <c r="M375" s="6"/>
    </row>
    <row r="376" ht="15.75" customHeight="1">
      <c r="M376" s="6"/>
    </row>
    <row r="377" ht="15.75" customHeight="1">
      <c r="M377" s="6"/>
    </row>
    <row r="378" ht="15.75" customHeight="1">
      <c r="M378" s="6"/>
    </row>
    <row r="379" ht="15.75" customHeight="1">
      <c r="M379" s="6"/>
    </row>
    <row r="380" ht="15.75" customHeight="1">
      <c r="M380" s="6"/>
    </row>
    <row r="381" ht="15.75" customHeight="1">
      <c r="M381" s="6"/>
    </row>
    <row r="382" ht="15.75" customHeight="1">
      <c r="M382" s="6"/>
    </row>
    <row r="383" ht="15.75" customHeight="1">
      <c r="M383" s="6"/>
    </row>
    <row r="384" ht="15.75" customHeight="1">
      <c r="M384" s="6"/>
    </row>
    <row r="385" ht="15.75" customHeight="1">
      <c r="M385" s="6"/>
    </row>
    <row r="386" ht="15.75" customHeight="1">
      <c r="M386" s="6"/>
    </row>
    <row r="387" ht="15.75" customHeight="1">
      <c r="M387" s="6"/>
    </row>
    <row r="388" ht="15.75" customHeight="1">
      <c r="M388" s="6"/>
    </row>
    <row r="389" ht="15.75" customHeight="1">
      <c r="M389" s="6"/>
    </row>
    <row r="390" ht="15.75" customHeight="1">
      <c r="M390" s="6"/>
    </row>
    <row r="391" ht="15.75" customHeight="1">
      <c r="M391" s="6"/>
    </row>
    <row r="392" ht="15.75" customHeight="1">
      <c r="M392" s="6"/>
    </row>
    <row r="393" ht="15.75" customHeight="1">
      <c r="M393" s="6"/>
    </row>
    <row r="394" ht="15.75" customHeight="1">
      <c r="M394" s="6"/>
    </row>
    <row r="395" ht="15.75" customHeight="1">
      <c r="M395" s="6"/>
    </row>
    <row r="396" ht="15.75" customHeight="1">
      <c r="M396" s="6"/>
    </row>
    <row r="397" ht="15.75" customHeight="1">
      <c r="M397" s="6"/>
    </row>
    <row r="398" ht="15.75" customHeight="1">
      <c r="M398" s="6"/>
    </row>
    <row r="399" ht="15.75" customHeight="1">
      <c r="M399" s="6"/>
    </row>
    <row r="400" ht="15.75" customHeight="1">
      <c r="M400" s="6"/>
    </row>
    <row r="401" ht="15.75" customHeight="1">
      <c r="M401" s="6"/>
    </row>
    <row r="402" ht="15.75" customHeight="1">
      <c r="M402" s="6"/>
    </row>
    <row r="403" ht="15.75" customHeight="1">
      <c r="M403" s="6"/>
    </row>
    <row r="404" ht="15.75" customHeight="1">
      <c r="M404" s="6"/>
    </row>
    <row r="405" ht="15.75" customHeight="1">
      <c r="M405" s="6"/>
    </row>
    <row r="406" ht="15.75" customHeight="1">
      <c r="M406" s="6"/>
    </row>
    <row r="407" ht="15.75" customHeight="1">
      <c r="M407" s="6"/>
    </row>
    <row r="408" ht="15.75" customHeight="1">
      <c r="M408" s="6"/>
    </row>
    <row r="409" ht="15.75" customHeight="1">
      <c r="M409" s="6"/>
    </row>
    <row r="410" ht="15.75" customHeight="1">
      <c r="M410" s="6"/>
    </row>
    <row r="411" ht="15.75" customHeight="1">
      <c r="M411" s="6"/>
    </row>
    <row r="412" ht="15.75" customHeight="1">
      <c r="M412" s="6"/>
    </row>
    <row r="413" ht="15.75" customHeight="1">
      <c r="M413" s="6"/>
    </row>
    <row r="414" ht="15.75" customHeight="1">
      <c r="M414" s="6"/>
    </row>
    <row r="415" ht="15.75" customHeight="1">
      <c r="M415" s="6"/>
    </row>
    <row r="416" ht="15.75" customHeight="1">
      <c r="M416" s="6"/>
    </row>
    <row r="417" ht="15.75" customHeight="1">
      <c r="M417" s="6"/>
    </row>
    <row r="418" ht="15.75" customHeight="1">
      <c r="M418" s="6"/>
    </row>
    <row r="419" ht="15.75" customHeight="1">
      <c r="M419" s="6"/>
    </row>
    <row r="420" ht="15.75" customHeight="1">
      <c r="M420" s="6"/>
    </row>
    <row r="421" ht="15.75" customHeight="1">
      <c r="M421" s="6"/>
    </row>
    <row r="422" ht="15.75" customHeight="1">
      <c r="M422" s="6"/>
    </row>
    <row r="423" ht="15.75" customHeight="1">
      <c r="M423" s="6"/>
    </row>
    <row r="424" ht="15.75" customHeight="1">
      <c r="M424" s="6"/>
    </row>
    <row r="425" ht="15.75" customHeight="1">
      <c r="M425" s="6"/>
    </row>
    <row r="426" ht="15.75" customHeight="1">
      <c r="M426" s="6"/>
    </row>
    <row r="427" ht="15.75" customHeight="1">
      <c r="M427" s="6"/>
    </row>
    <row r="428" ht="15.75" customHeight="1">
      <c r="M428" s="6"/>
    </row>
    <row r="429" ht="15.75" customHeight="1">
      <c r="M429" s="6"/>
    </row>
    <row r="430" ht="15.75" customHeight="1">
      <c r="M430" s="6"/>
    </row>
    <row r="431" ht="15.75" customHeight="1">
      <c r="M431" s="6"/>
    </row>
    <row r="432" ht="15.75" customHeight="1">
      <c r="M432" s="6"/>
    </row>
    <row r="433" ht="15.75" customHeight="1">
      <c r="M433" s="6"/>
    </row>
    <row r="434" ht="15.75" customHeight="1">
      <c r="M434" s="6"/>
    </row>
    <row r="435" ht="15.75" customHeight="1">
      <c r="M435" s="6"/>
    </row>
    <row r="436" ht="15.75" customHeight="1">
      <c r="M436" s="6"/>
    </row>
    <row r="437" ht="15.75" customHeight="1">
      <c r="M437" s="6"/>
    </row>
    <row r="438" ht="15.75" customHeight="1">
      <c r="M438" s="6"/>
    </row>
    <row r="439" ht="15.75" customHeight="1">
      <c r="M439" s="6"/>
    </row>
    <row r="440" ht="15.75" customHeight="1">
      <c r="M440" s="6"/>
    </row>
    <row r="441" ht="15.75" customHeight="1">
      <c r="M441" s="6"/>
    </row>
    <row r="442" ht="15.75" customHeight="1">
      <c r="M442" s="6"/>
    </row>
    <row r="443" ht="15.75" customHeight="1">
      <c r="M443" s="6"/>
    </row>
    <row r="444" ht="15.75" customHeight="1">
      <c r="M444" s="6"/>
    </row>
    <row r="445" ht="15.75" customHeight="1">
      <c r="M445" s="6"/>
    </row>
    <row r="446" ht="15.75" customHeight="1">
      <c r="M446" s="6"/>
    </row>
    <row r="447" ht="15.75" customHeight="1">
      <c r="M447" s="6"/>
    </row>
    <row r="448" ht="15.75" customHeight="1">
      <c r="M448" s="6"/>
    </row>
    <row r="449" ht="15.75" customHeight="1">
      <c r="M449" s="6"/>
    </row>
    <row r="450" ht="15.75" customHeight="1">
      <c r="M450" s="6"/>
    </row>
    <row r="451" ht="15.75" customHeight="1">
      <c r="M451" s="6"/>
    </row>
    <row r="452" ht="15.75" customHeight="1">
      <c r="M452" s="6"/>
    </row>
    <row r="453" ht="15.75" customHeight="1">
      <c r="M453" s="6"/>
    </row>
    <row r="454" ht="15.75" customHeight="1">
      <c r="M454" s="6"/>
    </row>
    <row r="455" ht="15.75" customHeight="1">
      <c r="M455" s="6"/>
    </row>
    <row r="456" ht="15.75" customHeight="1">
      <c r="M456" s="6"/>
    </row>
    <row r="457" ht="15.75" customHeight="1">
      <c r="M457" s="6"/>
    </row>
    <row r="458" ht="15.75" customHeight="1">
      <c r="M458" s="6"/>
    </row>
    <row r="459" ht="15.75" customHeight="1">
      <c r="M459" s="6"/>
    </row>
    <row r="460" ht="15.75" customHeight="1">
      <c r="M460" s="6"/>
    </row>
    <row r="461" ht="15.75" customHeight="1">
      <c r="M461" s="6"/>
    </row>
    <row r="462" ht="15.75" customHeight="1">
      <c r="M462" s="6"/>
    </row>
    <row r="463" ht="15.75" customHeight="1">
      <c r="M463" s="6"/>
    </row>
    <row r="464" ht="15.75" customHeight="1">
      <c r="M464" s="6"/>
    </row>
    <row r="465" ht="15.75" customHeight="1">
      <c r="M465" s="6"/>
    </row>
    <row r="466" ht="15.75" customHeight="1">
      <c r="M466" s="6"/>
    </row>
    <row r="467" ht="15.75" customHeight="1">
      <c r="M467" s="6"/>
    </row>
    <row r="468" ht="15.75" customHeight="1">
      <c r="M468" s="6"/>
    </row>
    <row r="469" ht="15.75" customHeight="1">
      <c r="M469" s="6"/>
    </row>
    <row r="470" ht="15.75" customHeight="1">
      <c r="M470" s="6"/>
    </row>
    <row r="471" ht="15.75" customHeight="1">
      <c r="M471" s="6"/>
    </row>
    <row r="472" ht="15.75" customHeight="1">
      <c r="M472" s="6"/>
    </row>
    <row r="473" ht="15.75" customHeight="1">
      <c r="M473" s="6"/>
    </row>
    <row r="474" ht="15.75" customHeight="1">
      <c r="M474" s="6"/>
    </row>
    <row r="475" ht="15.75" customHeight="1">
      <c r="M475" s="6"/>
    </row>
    <row r="476" ht="15.75" customHeight="1">
      <c r="M476" s="6"/>
    </row>
    <row r="477" ht="15.75" customHeight="1">
      <c r="M477" s="6"/>
    </row>
    <row r="478" ht="15.75" customHeight="1">
      <c r="M478" s="6"/>
    </row>
    <row r="479" ht="15.75" customHeight="1">
      <c r="M479" s="6"/>
    </row>
    <row r="480" ht="15.75" customHeight="1">
      <c r="M480" s="6"/>
    </row>
    <row r="481" ht="15.75" customHeight="1">
      <c r="M481" s="6"/>
    </row>
    <row r="482" ht="15.75" customHeight="1">
      <c r="M482" s="6"/>
    </row>
    <row r="483" ht="15.75" customHeight="1">
      <c r="M483" s="6"/>
    </row>
    <row r="484" ht="15.75" customHeight="1">
      <c r="M484" s="6"/>
    </row>
    <row r="485" ht="15.75" customHeight="1">
      <c r="M485" s="6"/>
    </row>
    <row r="486" ht="15.75" customHeight="1">
      <c r="M486" s="6"/>
    </row>
    <row r="487" ht="15.75" customHeight="1">
      <c r="M487" s="6"/>
    </row>
    <row r="488" ht="15.75" customHeight="1">
      <c r="M488" s="6"/>
    </row>
    <row r="489" ht="15.75" customHeight="1">
      <c r="M489" s="6"/>
    </row>
    <row r="490" ht="15.75" customHeight="1">
      <c r="M490" s="6"/>
    </row>
    <row r="491" ht="15.75" customHeight="1">
      <c r="M491" s="6"/>
    </row>
    <row r="492" ht="15.75" customHeight="1">
      <c r="M492" s="6"/>
    </row>
    <row r="493" ht="15.75" customHeight="1">
      <c r="M493" s="6"/>
    </row>
    <row r="494" ht="15.75" customHeight="1">
      <c r="M494" s="6"/>
    </row>
    <row r="495" ht="15.75" customHeight="1">
      <c r="M495" s="6"/>
    </row>
    <row r="496" ht="15.75" customHeight="1">
      <c r="M496" s="6"/>
    </row>
    <row r="497" ht="15.75" customHeight="1">
      <c r="M497" s="6"/>
    </row>
    <row r="498" ht="15.75" customHeight="1">
      <c r="M498" s="6"/>
    </row>
    <row r="499" ht="15.75" customHeight="1">
      <c r="M499" s="6"/>
    </row>
    <row r="500" ht="15.75" customHeight="1">
      <c r="M500" s="6"/>
    </row>
    <row r="501" ht="15.75" customHeight="1">
      <c r="M501" s="6"/>
    </row>
    <row r="502" ht="15.75" customHeight="1">
      <c r="M502" s="6"/>
    </row>
    <row r="503" ht="15.75" customHeight="1">
      <c r="M503" s="6"/>
    </row>
    <row r="504" ht="15.75" customHeight="1">
      <c r="M504" s="6"/>
    </row>
    <row r="505" ht="15.75" customHeight="1">
      <c r="M505" s="6"/>
    </row>
    <row r="506" ht="15.75" customHeight="1">
      <c r="M506" s="6"/>
    </row>
    <row r="507" ht="15.75" customHeight="1">
      <c r="M507" s="6"/>
    </row>
    <row r="508" ht="15.75" customHeight="1">
      <c r="M508" s="6"/>
    </row>
    <row r="509" ht="15.75" customHeight="1">
      <c r="M509" s="6"/>
    </row>
    <row r="510" ht="15.75" customHeight="1">
      <c r="M510" s="6"/>
    </row>
    <row r="511" ht="15.75" customHeight="1">
      <c r="M511" s="6"/>
    </row>
    <row r="512" ht="15.75" customHeight="1">
      <c r="M512" s="6"/>
    </row>
    <row r="513" ht="15.75" customHeight="1">
      <c r="M513" s="6"/>
    </row>
    <row r="514" ht="15.75" customHeight="1">
      <c r="M514" s="6"/>
    </row>
    <row r="515" ht="15.75" customHeight="1">
      <c r="M515" s="6"/>
    </row>
    <row r="516" ht="15.75" customHeight="1">
      <c r="M516" s="6"/>
    </row>
    <row r="517" ht="15.75" customHeight="1">
      <c r="M517" s="6"/>
    </row>
    <row r="518" ht="15.75" customHeight="1">
      <c r="M518" s="6"/>
    </row>
    <row r="519" ht="15.75" customHeight="1">
      <c r="M519" s="6"/>
    </row>
    <row r="520" ht="15.75" customHeight="1">
      <c r="M520" s="6"/>
    </row>
    <row r="521" ht="15.75" customHeight="1">
      <c r="M521" s="6"/>
    </row>
    <row r="522" ht="15.75" customHeight="1">
      <c r="M522" s="6"/>
    </row>
    <row r="523" ht="15.75" customHeight="1">
      <c r="M523" s="6"/>
    </row>
    <row r="524" ht="15.75" customHeight="1">
      <c r="M524" s="6"/>
    </row>
    <row r="525" ht="15.75" customHeight="1">
      <c r="M525" s="6"/>
    </row>
    <row r="526" ht="15.75" customHeight="1">
      <c r="M526" s="6"/>
    </row>
    <row r="527" ht="15.75" customHeight="1">
      <c r="M527" s="6"/>
    </row>
    <row r="528" ht="15.75" customHeight="1">
      <c r="M528" s="6"/>
    </row>
    <row r="529" ht="15.75" customHeight="1">
      <c r="M529" s="6"/>
    </row>
    <row r="530" ht="15.75" customHeight="1">
      <c r="M530" s="6"/>
    </row>
    <row r="531" ht="15.75" customHeight="1">
      <c r="M531" s="6"/>
    </row>
    <row r="532" ht="15.75" customHeight="1">
      <c r="M532" s="6"/>
    </row>
    <row r="533" ht="15.75" customHeight="1">
      <c r="M533" s="6"/>
    </row>
    <row r="534" ht="15.75" customHeight="1">
      <c r="M534" s="6"/>
    </row>
    <row r="535" ht="15.75" customHeight="1">
      <c r="M535" s="6"/>
    </row>
    <row r="536" ht="15.75" customHeight="1">
      <c r="M536" s="6"/>
    </row>
    <row r="537" ht="15.75" customHeight="1">
      <c r="M537" s="6"/>
    </row>
    <row r="538" ht="15.75" customHeight="1">
      <c r="M538" s="6"/>
    </row>
    <row r="539" ht="15.75" customHeight="1">
      <c r="M539" s="6"/>
    </row>
    <row r="540" ht="15.75" customHeight="1">
      <c r="M540" s="6"/>
    </row>
    <row r="541" ht="15.75" customHeight="1">
      <c r="M541" s="6"/>
    </row>
    <row r="542" ht="15.75" customHeight="1">
      <c r="M542" s="6"/>
    </row>
    <row r="543" ht="15.75" customHeight="1">
      <c r="M543" s="6"/>
    </row>
    <row r="544" ht="15.75" customHeight="1">
      <c r="M544" s="6"/>
    </row>
    <row r="545" ht="15.75" customHeight="1">
      <c r="M545" s="6"/>
    </row>
    <row r="546" ht="15.75" customHeight="1">
      <c r="M546" s="6"/>
    </row>
    <row r="547" ht="15.75" customHeight="1">
      <c r="M547" s="6"/>
    </row>
    <row r="548" ht="15.75" customHeight="1">
      <c r="M548" s="6"/>
    </row>
    <row r="549" ht="15.75" customHeight="1">
      <c r="M549" s="6"/>
    </row>
    <row r="550" ht="15.75" customHeight="1">
      <c r="M550" s="6"/>
    </row>
    <row r="551" ht="15.75" customHeight="1">
      <c r="M551" s="6"/>
    </row>
    <row r="552" ht="15.75" customHeight="1">
      <c r="M552" s="6"/>
    </row>
    <row r="553" ht="15.75" customHeight="1">
      <c r="M553" s="6"/>
    </row>
    <row r="554" ht="15.75" customHeight="1">
      <c r="M554" s="6"/>
    </row>
    <row r="555" ht="15.75" customHeight="1">
      <c r="M555" s="6"/>
    </row>
    <row r="556" ht="15.75" customHeight="1">
      <c r="M556" s="6"/>
    </row>
    <row r="557" ht="15.75" customHeight="1">
      <c r="M557" s="6"/>
    </row>
    <row r="558" ht="15.75" customHeight="1">
      <c r="M558" s="6"/>
    </row>
    <row r="559" ht="15.75" customHeight="1">
      <c r="M559" s="6"/>
    </row>
    <row r="560" ht="15.75" customHeight="1">
      <c r="M560" s="6"/>
    </row>
    <row r="561" ht="15.75" customHeight="1">
      <c r="M561" s="6"/>
    </row>
    <row r="562" ht="15.75" customHeight="1">
      <c r="M562" s="6"/>
    </row>
    <row r="563" ht="15.75" customHeight="1">
      <c r="M563" s="6"/>
    </row>
    <row r="564" ht="15.75" customHeight="1">
      <c r="M564" s="6"/>
    </row>
    <row r="565" ht="15.75" customHeight="1">
      <c r="M565" s="6"/>
    </row>
    <row r="566" ht="15.75" customHeight="1">
      <c r="M566" s="6"/>
    </row>
    <row r="567" ht="15.75" customHeight="1">
      <c r="M567" s="6"/>
    </row>
    <row r="568" ht="15.75" customHeight="1">
      <c r="M568" s="6"/>
    </row>
    <row r="569" ht="15.75" customHeight="1">
      <c r="M569" s="6"/>
    </row>
    <row r="570" ht="15.75" customHeight="1">
      <c r="M570" s="6"/>
    </row>
    <row r="571" ht="15.75" customHeight="1">
      <c r="M571" s="6"/>
    </row>
    <row r="572" ht="15.75" customHeight="1">
      <c r="M572" s="6"/>
    </row>
    <row r="573" ht="15.75" customHeight="1">
      <c r="M573" s="6"/>
    </row>
    <row r="574" ht="15.75" customHeight="1">
      <c r="M574" s="6"/>
    </row>
    <row r="575" ht="15.75" customHeight="1">
      <c r="M575" s="6"/>
    </row>
    <row r="576" ht="15.75" customHeight="1">
      <c r="M576" s="6"/>
    </row>
    <row r="577" ht="15.75" customHeight="1">
      <c r="M577" s="6"/>
    </row>
    <row r="578" ht="15.75" customHeight="1">
      <c r="M578" s="6"/>
    </row>
    <row r="579" ht="15.75" customHeight="1">
      <c r="M579" s="6"/>
    </row>
    <row r="580" ht="15.75" customHeight="1">
      <c r="M580" s="6"/>
    </row>
    <row r="581" ht="15.75" customHeight="1">
      <c r="M581" s="6"/>
    </row>
    <row r="582" ht="15.75" customHeight="1">
      <c r="M582" s="6"/>
    </row>
    <row r="583" ht="15.75" customHeight="1">
      <c r="M583" s="6"/>
    </row>
    <row r="584" ht="15.75" customHeight="1">
      <c r="M584" s="6"/>
    </row>
    <row r="585" ht="15.75" customHeight="1">
      <c r="M585" s="6"/>
    </row>
    <row r="586" ht="15.75" customHeight="1">
      <c r="M586" s="6"/>
    </row>
    <row r="587" ht="15.75" customHeight="1">
      <c r="M587" s="6"/>
    </row>
    <row r="588" ht="15.75" customHeight="1">
      <c r="M588" s="6"/>
    </row>
    <row r="589" ht="15.75" customHeight="1">
      <c r="M589" s="6"/>
    </row>
    <row r="590" ht="15.75" customHeight="1">
      <c r="M590" s="6"/>
    </row>
    <row r="591" ht="15.75" customHeight="1">
      <c r="M591" s="6"/>
    </row>
    <row r="592" ht="15.75" customHeight="1">
      <c r="M592" s="6"/>
    </row>
    <row r="593" ht="15.75" customHeight="1">
      <c r="M593" s="6"/>
    </row>
    <row r="594" ht="15.75" customHeight="1">
      <c r="M594" s="6"/>
    </row>
    <row r="595" ht="15.75" customHeight="1">
      <c r="M595" s="6"/>
    </row>
    <row r="596" ht="15.75" customHeight="1">
      <c r="M596" s="6"/>
    </row>
    <row r="597" ht="15.75" customHeight="1">
      <c r="M597" s="6"/>
    </row>
    <row r="598" ht="15.75" customHeight="1">
      <c r="M598" s="6"/>
    </row>
    <row r="599" ht="15.75" customHeight="1">
      <c r="M599" s="6"/>
    </row>
    <row r="600" ht="15.75" customHeight="1">
      <c r="M600" s="6"/>
    </row>
    <row r="601" ht="15.75" customHeight="1">
      <c r="M601" s="6"/>
    </row>
    <row r="602" ht="15.75" customHeight="1">
      <c r="M602" s="6"/>
    </row>
    <row r="603" ht="15.75" customHeight="1">
      <c r="M603" s="6"/>
    </row>
    <row r="604" ht="15.75" customHeight="1">
      <c r="M604" s="6"/>
    </row>
    <row r="605" ht="15.75" customHeight="1">
      <c r="M605" s="6"/>
    </row>
    <row r="606" ht="15.75" customHeight="1">
      <c r="M606" s="6"/>
    </row>
    <row r="607" ht="15.75" customHeight="1">
      <c r="M607" s="6"/>
    </row>
    <row r="608" ht="15.75" customHeight="1">
      <c r="M608" s="6"/>
    </row>
    <row r="609" ht="15.75" customHeight="1">
      <c r="M609" s="6"/>
    </row>
    <row r="610" ht="15.75" customHeight="1">
      <c r="M610" s="6"/>
    </row>
    <row r="611" ht="15.75" customHeight="1">
      <c r="M611" s="6"/>
    </row>
    <row r="612" ht="15.75" customHeight="1">
      <c r="M612" s="6"/>
    </row>
    <row r="613" ht="15.75" customHeight="1">
      <c r="M613" s="6"/>
    </row>
    <row r="614" ht="15.75" customHeight="1">
      <c r="M614" s="6"/>
    </row>
    <row r="615" ht="15.75" customHeight="1">
      <c r="M615" s="6"/>
    </row>
    <row r="616" ht="15.75" customHeight="1">
      <c r="M616" s="6"/>
    </row>
    <row r="617" ht="15.75" customHeight="1">
      <c r="M617" s="6"/>
    </row>
    <row r="618" ht="15.75" customHeight="1">
      <c r="M618" s="6"/>
    </row>
    <row r="619" ht="15.75" customHeight="1">
      <c r="M619" s="6"/>
    </row>
    <row r="620" ht="15.75" customHeight="1">
      <c r="M620" s="6"/>
    </row>
    <row r="621" ht="15.75" customHeight="1">
      <c r="M621" s="6"/>
    </row>
    <row r="622" ht="15.75" customHeight="1">
      <c r="M622" s="6"/>
    </row>
    <row r="623" ht="15.75" customHeight="1">
      <c r="M623" s="6"/>
    </row>
    <row r="624" ht="15.75" customHeight="1">
      <c r="M624" s="6"/>
    </row>
    <row r="625" ht="15.75" customHeight="1">
      <c r="M625" s="6"/>
    </row>
    <row r="626" ht="15.75" customHeight="1">
      <c r="M626" s="6"/>
    </row>
    <row r="627" ht="15.75" customHeight="1">
      <c r="M627" s="6"/>
    </row>
    <row r="628" ht="15.75" customHeight="1">
      <c r="M628" s="6"/>
    </row>
    <row r="629" ht="15.75" customHeight="1">
      <c r="M629" s="6"/>
    </row>
    <row r="630" ht="15.75" customHeight="1">
      <c r="M630" s="6"/>
    </row>
    <row r="631" ht="15.75" customHeight="1">
      <c r="M631" s="6"/>
    </row>
    <row r="632" ht="15.75" customHeight="1">
      <c r="M632" s="6"/>
    </row>
    <row r="633" ht="15.75" customHeight="1">
      <c r="M633" s="6"/>
    </row>
    <row r="634" ht="15.75" customHeight="1">
      <c r="M634" s="6"/>
    </row>
    <row r="635" ht="15.75" customHeight="1">
      <c r="M635" s="6"/>
    </row>
    <row r="636" ht="15.75" customHeight="1">
      <c r="M636" s="6"/>
    </row>
    <row r="637" ht="15.75" customHeight="1">
      <c r="M637" s="6"/>
    </row>
    <row r="638" ht="15.75" customHeight="1">
      <c r="M638" s="6"/>
    </row>
    <row r="639" ht="15.75" customHeight="1">
      <c r="M639" s="6"/>
    </row>
    <row r="640" ht="15.75" customHeight="1">
      <c r="M640" s="6"/>
    </row>
    <row r="641" ht="15.75" customHeight="1">
      <c r="M641" s="6"/>
    </row>
    <row r="642" ht="15.75" customHeight="1">
      <c r="M642" s="6"/>
    </row>
    <row r="643" ht="15.75" customHeight="1">
      <c r="M643" s="6"/>
    </row>
    <row r="644" ht="15.75" customHeight="1">
      <c r="M644" s="6"/>
    </row>
    <row r="645" ht="15.75" customHeight="1">
      <c r="M645" s="6"/>
    </row>
    <row r="646" ht="15.75" customHeight="1">
      <c r="M646" s="6"/>
    </row>
    <row r="647" ht="15.75" customHeight="1">
      <c r="M647" s="6"/>
    </row>
    <row r="648" ht="15.75" customHeight="1">
      <c r="M648" s="6"/>
    </row>
    <row r="649" ht="15.75" customHeight="1">
      <c r="M649" s="6"/>
    </row>
    <row r="650" ht="15.75" customHeight="1">
      <c r="M650" s="6"/>
    </row>
    <row r="651" ht="15.75" customHeight="1">
      <c r="M651" s="6"/>
    </row>
    <row r="652" ht="15.75" customHeight="1">
      <c r="M652" s="6"/>
    </row>
    <row r="653" ht="15.75" customHeight="1">
      <c r="M653" s="6"/>
    </row>
    <row r="654" ht="15.75" customHeight="1">
      <c r="M654" s="6"/>
    </row>
    <row r="655" ht="15.75" customHeight="1">
      <c r="M655" s="6"/>
    </row>
    <row r="656" ht="15.75" customHeight="1">
      <c r="M656" s="6"/>
    </row>
    <row r="657" ht="15.75" customHeight="1">
      <c r="M657" s="6"/>
    </row>
    <row r="658" ht="15.75" customHeight="1">
      <c r="M658" s="6"/>
    </row>
    <row r="659" ht="15.75" customHeight="1">
      <c r="M659" s="6"/>
    </row>
    <row r="660" ht="15.75" customHeight="1">
      <c r="M660" s="6"/>
    </row>
    <row r="661" ht="15.75" customHeight="1">
      <c r="M661" s="6"/>
    </row>
    <row r="662" ht="15.75" customHeight="1">
      <c r="M662" s="6"/>
    </row>
    <row r="663" ht="15.75" customHeight="1">
      <c r="M663" s="6"/>
    </row>
    <row r="664" ht="15.75" customHeight="1">
      <c r="M664" s="6"/>
    </row>
    <row r="665" ht="15.75" customHeight="1">
      <c r="M665" s="6"/>
    </row>
    <row r="666" ht="15.75" customHeight="1">
      <c r="M666" s="6"/>
    </row>
    <row r="667" ht="15.75" customHeight="1">
      <c r="M667" s="6"/>
    </row>
    <row r="668" ht="15.75" customHeight="1">
      <c r="M668" s="6"/>
    </row>
    <row r="669" ht="15.75" customHeight="1">
      <c r="M669" s="6"/>
    </row>
    <row r="670" ht="15.75" customHeight="1">
      <c r="M670" s="6"/>
    </row>
    <row r="671" ht="15.75" customHeight="1">
      <c r="M671" s="6"/>
    </row>
    <row r="672" ht="15.75" customHeight="1">
      <c r="M672" s="6"/>
    </row>
    <row r="673" ht="15.75" customHeight="1">
      <c r="M673" s="6"/>
    </row>
    <row r="674" ht="15.75" customHeight="1">
      <c r="M674" s="6"/>
    </row>
    <row r="675" ht="15.75" customHeight="1">
      <c r="M675" s="6"/>
    </row>
    <row r="676" ht="15.75" customHeight="1">
      <c r="M676" s="6"/>
    </row>
    <row r="677" ht="15.75" customHeight="1">
      <c r="M677" s="6"/>
    </row>
    <row r="678" ht="15.75" customHeight="1">
      <c r="M678" s="6"/>
    </row>
    <row r="679" ht="15.75" customHeight="1">
      <c r="M679" s="6"/>
    </row>
    <row r="680" ht="15.75" customHeight="1">
      <c r="M680" s="6"/>
    </row>
    <row r="681" ht="15.75" customHeight="1">
      <c r="M681" s="6"/>
    </row>
    <row r="682" ht="15.75" customHeight="1">
      <c r="M682" s="6"/>
    </row>
    <row r="683" ht="15.75" customHeight="1">
      <c r="M683" s="6"/>
    </row>
    <row r="684" ht="15.75" customHeight="1">
      <c r="M684" s="6"/>
    </row>
    <row r="685" ht="15.75" customHeight="1">
      <c r="M685" s="6"/>
    </row>
    <row r="686" ht="15.75" customHeight="1">
      <c r="M686" s="6"/>
    </row>
    <row r="687" ht="15.75" customHeight="1">
      <c r="M687" s="6"/>
    </row>
    <row r="688" ht="15.75" customHeight="1">
      <c r="M688" s="6"/>
    </row>
    <row r="689" ht="15.75" customHeight="1">
      <c r="M689" s="6"/>
    </row>
    <row r="690" ht="15.75" customHeight="1">
      <c r="M690" s="6"/>
    </row>
    <row r="691" ht="15.75" customHeight="1">
      <c r="M691" s="6"/>
    </row>
    <row r="692" ht="15.75" customHeight="1">
      <c r="M692" s="6"/>
    </row>
    <row r="693" ht="15.75" customHeight="1">
      <c r="M693" s="6"/>
    </row>
    <row r="694" ht="15.75" customHeight="1">
      <c r="M694" s="6"/>
    </row>
    <row r="695" ht="15.75" customHeight="1">
      <c r="M695" s="6"/>
    </row>
    <row r="696" ht="15.75" customHeight="1">
      <c r="M696" s="6"/>
    </row>
    <row r="697" ht="15.75" customHeight="1">
      <c r="M697" s="6"/>
    </row>
    <row r="698" ht="15.75" customHeight="1">
      <c r="M698" s="6"/>
    </row>
    <row r="699" ht="15.75" customHeight="1">
      <c r="M699" s="6"/>
    </row>
    <row r="700" ht="15.75" customHeight="1">
      <c r="M700" s="6"/>
    </row>
    <row r="701" ht="15.75" customHeight="1">
      <c r="M701" s="6"/>
    </row>
    <row r="702" ht="15.75" customHeight="1">
      <c r="M702" s="6"/>
    </row>
    <row r="703" ht="15.75" customHeight="1">
      <c r="M703" s="6"/>
    </row>
    <row r="704" ht="15.75" customHeight="1">
      <c r="M704" s="6"/>
    </row>
    <row r="705" ht="15.75" customHeight="1">
      <c r="M705" s="6"/>
    </row>
    <row r="706" ht="15.75" customHeight="1">
      <c r="M706" s="6"/>
    </row>
    <row r="707" ht="15.75" customHeight="1">
      <c r="M707" s="6"/>
    </row>
    <row r="708" ht="15.75" customHeight="1">
      <c r="M708" s="6"/>
    </row>
    <row r="709" ht="15.75" customHeight="1">
      <c r="M709" s="6"/>
    </row>
    <row r="710" ht="15.75" customHeight="1">
      <c r="M710" s="6"/>
    </row>
    <row r="711" ht="15.75" customHeight="1">
      <c r="M711" s="6"/>
    </row>
    <row r="712" ht="15.75" customHeight="1">
      <c r="M712" s="6"/>
    </row>
    <row r="713" ht="15.75" customHeight="1">
      <c r="M713" s="6"/>
    </row>
    <row r="714" ht="15.75" customHeight="1">
      <c r="M714" s="6"/>
    </row>
    <row r="715" ht="15.75" customHeight="1">
      <c r="M715" s="6"/>
    </row>
    <row r="716" ht="15.75" customHeight="1">
      <c r="M716" s="6"/>
    </row>
    <row r="717" ht="15.75" customHeight="1">
      <c r="M717" s="6"/>
    </row>
    <row r="718" ht="15.75" customHeight="1">
      <c r="M718" s="6"/>
    </row>
    <row r="719" ht="15.75" customHeight="1">
      <c r="M719" s="6"/>
    </row>
    <row r="720" ht="15.75" customHeight="1">
      <c r="M720" s="6"/>
    </row>
    <row r="721" ht="15.75" customHeight="1">
      <c r="M721" s="6"/>
    </row>
    <row r="722" ht="15.75" customHeight="1">
      <c r="M722" s="6"/>
    </row>
    <row r="723" ht="15.75" customHeight="1">
      <c r="M723" s="6"/>
    </row>
    <row r="724" ht="15.75" customHeight="1">
      <c r="M724" s="6"/>
    </row>
    <row r="725" ht="15.75" customHeight="1">
      <c r="M725" s="6"/>
    </row>
    <row r="726" ht="15.75" customHeight="1">
      <c r="M726" s="6"/>
    </row>
    <row r="727" ht="15.75" customHeight="1">
      <c r="M727" s="6"/>
    </row>
    <row r="728" ht="15.75" customHeight="1">
      <c r="M728" s="6"/>
    </row>
    <row r="729" ht="15.75" customHeight="1">
      <c r="M729" s="6"/>
    </row>
    <row r="730" ht="15.75" customHeight="1">
      <c r="M730" s="6"/>
    </row>
    <row r="731" ht="15.75" customHeight="1">
      <c r="M731" s="6"/>
    </row>
    <row r="732" ht="15.75" customHeight="1">
      <c r="M732" s="6"/>
    </row>
    <row r="733" ht="15.75" customHeight="1">
      <c r="M733" s="6"/>
    </row>
    <row r="734" ht="15.75" customHeight="1">
      <c r="M734" s="6"/>
    </row>
    <row r="735" ht="15.75" customHeight="1">
      <c r="M735" s="6"/>
    </row>
    <row r="736" ht="15.75" customHeight="1">
      <c r="M736" s="6"/>
    </row>
    <row r="737" ht="15.75" customHeight="1">
      <c r="M737" s="6"/>
    </row>
    <row r="738" ht="15.75" customHeight="1">
      <c r="M738" s="6"/>
    </row>
    <row r="739" ht="15.75" customHeight="1">
      <c r="M739" s="6"/>
    </row>
    <row r="740" ht="15.75" customHeight="1">
      <c r="M740" s="6"/>
    </row>
    <row r="741" ht="15.75" customHeight="1">
      <c r="M741" s="6"/>
    </row>
    <row r="742" ht="15.75" customHeight="1">
      <c r="M742" s="6"/>
    </row>
    <row r="743" ht="15.75" customHeight="1">
      <c r="M743" s="6"/>
    </row>
    <row r="744" ht="15.75" customHeight="1">
      <c r="M744" s="6"/>
    </row>
    <row r="745" ht="15.75" customHeight="1">
      <c r="M745" s="6"/>
    </row>
    <row r="746" ht="15.75" customHeight="1">
      <c r="M746" s="6"/>
    </row>
    <row r="747" ht="15.75" customHeight="1">
      <c r="M747" s="6"/>
    </row>
    <row r="748" ht="15.75" customHeight="1">
      <c r="M748" s="6"/>
    </row>
    <row r="749" ht="15.75" customHeight="1">
      <c r="M749" s="6"/>
    </row>
    <row r="750" ht="15.75" customHeight="1">
      <c r="M750" s="6"/>
    </row>
    <row r="751" ht="15.75" customHeight="1">
      <c r="M751" s="6"/>
    </row>
    <row r="752" ht="15.75" customHeight="1">
      <c r="M752" s="6"/>
    </row>
    <row r="753" ht="15.75" customHeight="1">
      <c r="M753" s="6"/>
    </row>
    <row r="754" ht="15.75" customHeight="1">
      <c r="M754" s="6"/>
    </row>
    <row r="755" ht="15.75" customHeight="1">
      <c r="M755" s="6"/>
    </row>
    <row r="756" ht="15.75" customHeight="1">
      <c r="M756" s="6"/>
    </row>
    <row r="757" ht="15.75" customHeight="1">
      <c r="M757" s="6"/>
    </row>
    <row r="758" ht="15.75" customHeight="1">
      <c r="M758" s="6"/>
    </row>
    <row r="759" ht="15.75" customHeight="1">
      <c r="M759" s="6"/>
    </row>
    <row r="760" ht="15.75" customHeight="1">
      <c r="M760" s="6"/>
    </row>
    <row r="761" ht="15.75" customHeight="1">
      <c r="M761" s="6"/>
    </row>
    <row r="762" ht="15.75" customHeight="1">
      <c r="M762" s="6"/>
    </row>
    <row r="763" ht="15.75" customHeight="1">
      <c r="M763" s="6"/>
    </row>
    <row r="764" ht="15.75" customHeight="1">
      <c r="M764" s="6"/>
    </row>
    <row r="765" ht="15.75" customHeight="1">
      <c r="M765" s="6"/>
    </row>
    <row r="766" ht="15.75" customHeight="1">
      <c r="M766" s="6"/>
    </row>
    <row r="767" ht="15.75" customHeight="1">
      <c r="M767" s="6"/>
    </row>
    <row r="768" ht="15.75" customHeight="1">
      <c r="M768" s="6"/>
    </row>
    <row r="769" ht="15.75" customHeight="1">
      <c r="M769" s="6"/>
    </row>
    <row r="770" ht="15.75" customHeight="1">
      <c r="M770" s="6"/>
    </row>
    <row r="771" ht="15.75" customHeight="1">
      <c r="M771" s="6"/>
    </row>
    <row r="772" ht="15.75" customHeight="1">
      <c r="M772" s="6"/>
    </row>
    <row r="773" ht="15.75" customHeight="1">
      <c r="M773" s="6"/>
    </row>
    <row r="774" ht="15.75" customHeight="1">
      <c r="M774" s="6"/>
    </row>
    <row r="775" ht="15.75" customHeight="1">
      <c r="M775" s="6"/>
    </row>
    <row r="776" ht="15.75" customHeight="1">
      <c r="M776" s="6"/>
    </row>
    <row r="777" ht="15.75" customHeight="1">
      <c r="M777" s="6"/>
    </row>
    <row r="778" ht="15.75" customHeight="1">
      <c r="M778" s="6"/>
    </row>
    <row r="779" ht="15.75" customHeight="1">
      <c r="M779" s="6"/>
    </row>
    <row r="780" ht="15.75" customHeight="1">
      <c r="M780" s="6"/>
    </row>
    <row r="781" ht="15.75" customHeight="1">
      <c r="M781" s="6"/>
    </row>
    <row r="782" ht="15.75" customHeight="1">
      <c r="M782" s="6"/>
    </row>
    <row r="783" ht="15.75" customHeight="1">
      <c r="M783" s="6"/>
    </row>
    <row r="784" ht="15.75" customHeight="1">
      <c r="M784" s="6"/>
    </row>
    <row r="785" ht="15.75" customHeight="1">
      <c r="M785" s="6"/>
    </row>
    <row r="786" ht="15.75" customHeight="1">
      <c r="M786" s="6"/>
    </row>
    <row r="787" ht="15.75" customHeight="1">
      <c r="M787" s="6"/>
    </row>
    <row r="788" ht="15.75" customHeight="1">
      <c r="M788" s="6"/>
    </row>
    <row r="789" ht="15.75" customHeight="1">
      <c r="M789" s="6"/>
    </row>
    <row r="790" ht="15.75" customHeight="1">
      <c r="M790" s="6"/>
    </row>
    <row r="791" ht="15.75" customHeight="1">
      <c r="M791" s="6"/>
    </row>
    <row r="792" ht="15.75" customHeight="1">
      <c r="M792" s="6"/>
    </row>
    <row r="793" ht="15.75" customHeight="1">
      <c r="M793" s="6"/>
    </row>
    <row r="794" ht="15.75" customHeight="1">
      <c r="M794" s="6"/>
    </row>
    <row r="795" ht="15.75" customHeight="1">
      <c r="M795" s="6"/>
    </row>
    <row r="796" ht="15.75" customHeight="1">
      <c r="M796" s="6"/>
    </row>
    <row r="797" ht="15.75" customHeight="1">
      <c r="M797" s="6"/>
    </row>
    <row r="798" ht="15.75" customHeight="1">
      <c r="M798" s="6"/>
    </row>
    <row r="799" ht="15.75" customHeight="1">
      <c r="M799" s="6"/>
    </row>
    <row r="800" ht="15.75" customHeight="1">
      <c r="M800" s="6"/>
    </row>
    <row r="801" ht="15.75" customHeight="1">
      <c r="M801" s="6"/>
    </row>
    <row r="802" ht="15.75" customHeight="1">
      <c r="M802" s="6"/>
    </row>
    <row r="803" ht="15.75" customHeight="1">
      <c r="M803" s="6"/>
    </row>
    <row r="804" ht="15.75" customHeight="1">
      <c r="M804" s="6"/>
    </row>
    <row r="805" ht="15.75" customHeight="1">
      <c r="M805" s="6"/>
    </row>
    <row r="806" ht="15.75" customHeight="1">
      <c r="M806" s="6"/>
    </row>
    <row r="807" ht="15.75" customHeight="1">
      <c r="M807" s="6"/>
    </row>
    <row r="808" ht="15.75" customHeight="1">
      <c r="M808" s="6"/>
    </row>
    <row r="809" ht="15.75" customHeight="1">
      <c r="M809" s="6"/>
    </row>
    <row r="810" ht="15.75" customHeight="1">
      <c r="M810" s="6"/>
    </row>
    <row r="811" ht="15.75" customHeight="1">
      <c r="M811" s="6"/>
    </row>
    <row r="812" ht="15.75" customHeight="1">
      <c r="M812" s="6"/>
    </row>
    <row r="813" ht="15.75" customHeight="1">
      <c r="M813" s="6"/>
    </row>
    <row r="814" ht="15.75" customHeight="1">
      <c r="M814" s="6"/>
    </row>
    <row r="815" ht="15.75" customHeight="1">
      <c r="M815" s="6"/>
    </row>
    <row r="816" ht="15.75" customHeight="1">
      <c r="M816" s="6"/>
    </row>
    <row r="817" ht="15.75" customHeight="1">
      <c r="M817" s="6"/>
    </row>
    <row r="818" ht="15.75" customHeight="1">
      <c r="M818" s="6"/>
    </row>
    <row r="819" ht="15.75" customHeight="1">
      <c r="M819" s="6"/>
    </row>
    <row r="820" ht="15.75" customHeight="1">
      <c r="M820" s="6"/>
    </row>
    <row r="821" ht="15.75" customHeight="1">
      <c r="M821" s="6"/>
    </row>
    <row r="822" ht="15.75" customHeight="1">
      <c r="M822" s="6"/>
    </row>
    <row r="823" ht="15.75" customHeight="1">
      <c r="M823" s="6"/>
    </row>
    <row r="824" ht="15.75" customHeight="1">
      <c r="M824" s="6"/>
    </row>
    <row r="825" ht="15.75" customHeight="1">
      <c r="M825" s="6"/>
    </row>
    <row r="826" ht="15.75" customHeight="1">
      <c r="M826" s="6"/>
    </row>
    <row r="827" ht="15.75" customHeight="1">
      <c r="M827" s="6"/>
    </row>
    <row r="828" ht="15.75" customHeight="1">
      <c r="M828" s="6"/>
    </row>
    <row r="829" ht="15.75" customHeight="1">
      <c r="M829" s="6"/>
    </row>
    <row r="830" ht="15.75" customHeight="1">
      <c r="M830" s="6"/>
    </row>
    <row r="831" ht="15.75" customHeight="1">
      <c r="M831" s="6"/>
    </row>
    <row r="832" ht="15.75" customHeight="1">
      <c r="M832" s="6"/>
    </row>
    <row r="833" ht="15.75" customHeight="1">
      <c r="M833" s="6"/>
    </row>
    <row r="834" ht="15.75" customHeight="1">
      <c r="M834" s="6"/>
    </row>
    <row r="835" ht="15.75" customHeight="1">
      <c r="M835" s="6"/>
    </row>
    <row r="836" ht="15.75" customHeight="1">
      <c r="M836" s="6"/>
    </row>
    <row r="837" ht="15.75" customHeight="1">
      <c r="M837" s="6"/>
    </row>
    <row r="838" ht="15.75" customHeight="1">
      <c r="M838" s="6"/>
    </row>
    <row r="839" ht="15.75" customHeight="1">
      <c r="M839" s="6"/>
    </row>
    <row r="840" ht="15.75" customHeight="1">
      <c r="M840" s="6"/>
    </row>
    <row r="841" ht="15.75" customHeight="1">
      <c r="M841" s="6"/>
    </row>
    <row r="842" ht="15.75" customHeight="1">
      <c r="M842" s="6"/>
    </row>
    <row r="843" ht="15.75" customHeight="1">
      <c r="M843" s="6"/>
    </row>
    <row r="844" ht="15.75" customHeight="1">
      <c r="M844" s="6"/>
    </row>
    <row r="845" ht="15.75" customHeight="1">
      <c r="M845" s="6"/>
    </row>
    <row r="846" ht="15.75" customHeight="1">
      <c r="M846" s="6"/>
    </row>
    <row r="847" ht="15.75" customHeight="1">
      <c r="M847" s="6"/>
    </row>
    <row r="848" ht="15.75" customHeight="1">
      <c r="M848" s="6"/>
    </row>
    <row r="849" ht="15.75" customHeight="1">
      <c r="M849" s="6"/>
    </row>
    <row r="850" ht="15.75" customHeight="1">
      <c r="M850" s="6"/>
    </row>
    <row r="851" ht="15.75" customHeight="1">
      <c r="M851" s="6"/>
    </row>
    <row r="852" ht="15.75" customHeight="1">
      <c r="M852" s="6"/>
    </row>
    <row r="853" ht="15.75" customHeight="1">
      <c r="M853" s="6"/>
    </row>
    <row r="854" ht="15.75" customHeight="1">
      <c r="M854" s="6"/>
    </row>
    <row r="855" ht="15.75" customHeight="1">
      <c r="M855" s="6"/>
    </row>
    <row r="856" ht="15.75" customHeight="1">
      <c r="M856" s="6"/>
    </row>
    <row r="857" ht="15.75" customHeight="1">
      <c r="M857" s="6"/>
    </row>
    <row r="858" ht="15.75" customHeight="1">
      <c r="M858" s="6"/>
    </row>
    <row r="859" ht="15.75" customHeight="1">
      <c r="M859" s="6"/>
    </row>
    <row r="860" ht="15.75" customHeight="1">
      <c r="M860" s="6"/>
    </row>
    <row r="861" ht="15.75" customHeight="1">
      <c r="M861" s="6"/>
    </row>
    <row r="862" ht="15.75" customHeight="1">
      <c r="M862" s="6"/>
    </row>
    <row r="863" ht="15.75" customHeight="1">
      <c r="M863" s="6"/>
    </row>
    <row r="864" ht="15.75" customHeight="1">
      <c r="M864" s="6"/>
    </row>
    <row r="865" ht="15.75" customHeight="1">
      <c r="M865" s="6"/>
    </row>
    <row r="866" ht="15.75" customHeight="1">
      <c r="M866" s="6"/>
    </row>
    <row r="867" ht="15.75" customHeight="1">
      <c r="M867" s="6"/>
    </row>
    <row r="868" ht="15.75" customHeight="1">
      <c r="M868" s="6"/>
    </row>
    <row r="869" ht="15.75" customHeight="1">
      <c r="M869" s="6"/>
    </row>
    <row r="870" ht="15.75" customHeight="1">
      <c r="M870" s="6"/>
    </row>
    <row r="871" ht="15.75" customHeight="1">
      <c r="M871" s="6"/>
    </row>
    <row r="872" ht="15.75" customHeight="1">
      <c r="M872" s="6"/>
    </row>
    <row r="873" ht="15.75" customHeight="1">
      <c r="M873" s="6"/>
    </row>
    <row r="874" ht="15.75" customHeight="1">
      <c r="M874" s="6"/>
    </row>
    <row r="875" ht="15.75" customHeight="1">
      <c r="M875" s="6"/>
    </row>
    <row r="876" ht="15.75" customHeight="1">
      <c r="M876" s="6"/>
    </row>
    <row r="877" ht="15.75" customHeight="1">
      <c r="M877" s="6"/>
    </row>
    <row r="878" ht="15.75" customHeight="1">
      <c r="M878" s="6"/>
    </row>
    <row r="879" ht="15.75" customHeight="1">
      <c r="M879" s="6"/>
    </row>
    <row r="880" ht="15.75" customHeight="1">
      <c r="M880" s="6"/>
    </row>
    <row r="881" ht="15.75" customHeight="1">
      <c r="M881" s="6"/>
    </row>
    <row r="882" ht="15.75" customHeight="1">
      <c r="M882" s="6"/>
    </row>
    <row r="883" ht="15.75" customHeight="1">
      <c r="M883" s="6"/>
    </row>
    <row r="884" ht="15.75" customHeight="1">
      <c r="M884" s="6"/>
    </row>
    <row r="885" ht="15.75" customHeight="1">
      <c r="M885" s="6"/>
    </row>
    <row r="886" ht="15.75" customHeight="1">
      <c r="M886" s="6"/>
    </row>
    <row r="887" ht="15.75" customHeight="1">
      <c r="M887" s="6"/>
    </row>
    <row r="888" ht="15.75" customHeight="1">
      <c r="M888" s="6"/>
    </row>
    <row r="889" ht="15.75" customHeight="1">
      <c r="M889" s="6"/>
    </row>
    <row r="890" ht="15.75" customHeight="1">
      <c r="M890" s="6"/>
    </row>
    <row r="891" ht="15.75" customHeight="1">
      <c r="M891" s="6"/>
    </row>
    <row r="892" ht="15.75" customHeight="1">
      <c r="M892" s="6"/>
    </row>
    <row r="893" ht="15.75" customHeight="1">
      <c r="M893" s="6"/>
    </row>
    <row r="894" ht="15.75" customHeight="1">
      <c r="M894" s="6"/>
    </row>
    <row r="895" ht="15.75" customHeight="1">
      <c r="M895" s="6"/>
    </row>
    <row r="896" ht="15.75" customHeight="1">
      <c r="M896" s="6"/>
    </row>
    <row r="897" ht="15.75" customHeight="1">
      <c r="M897" s="6"/>
    </row>
    <row r="898" ht="15.75" customHeight="1">
      <c r="M898" s="6"/>
    </row>
    <row r="899" ht="15.75" customHeight="1">
      <c r="M899" s="6"/>
    </row>
    <row r="900" ht="15.75" customHeight="1">
      <c r="M900" s="6"/>
    </row>
    <row r="901" ht="15.75" customHeight="1">
      <c r="M901" s="6"/>
    </row>
    <row r="902" ht="15.75" customHeight="1">
      <c r="M902" s="6"/>
    </row>
    <row r="903" ht="15.75" customHeight="1">
      <c r="M903" s="6"/>
    </row>
    <row r="904" ht="15.75" customHeight="1">
      <c r="M904" s="6"/>
    </row>
    <row r="905" ht="15.75" customHeight="1">
      <c r="M905" s="6"/>
    </row>
    <row r="906" ht="15.75" customHeight="1">
      <c r="M906" s="6"/>
    </row>
    <row r="907" ht="15.75" customHeight="1">
      <c r="M907" s="6"/>
    </row>
    <row r="908" ht="15.75" customHeight="1">
      <c r="M908" s="6"/>
    </row>
    <row r="909" ht="15.75" customHeight="1">
      <c r="M909" s="6"/>
    </row>
    <row r="910" ht="15.75" customHeight="1">
      <c r="M910" s="6"/>
    </row>
    <row r="911" ht="15.75" customHeight="1">
      <c r="M911" s="6"/>
    </row>
    <row r="912" ht="15.75" customHeight="1">
      <c r="M912" s="6"/>
    </row>
    <row r="913" ht="15.75" customHeight="1">
      <c r="M913" s="6"/>
    </row>
    <row r="914" ht="15.75" customHeight="1">
      <c r="M914" s="6"/>
    </row>
    <row r="915" ht="15.75" customHeight="1">
      <c r="M915" s="6"/>
    </row>
    <row r="916" ht="15.75" customHeight="1">
      <c r="M916" s="6"/>
    </row>
    <row r="917" ht="15.75" customHeight="1">
      <c r="M917" s="6"/>
    </row>
    <row r="918" ht="15.75" customHeight="1">
      <c r="M918" s="6"/>
    </row>
    <row r="919" ht="15.75" customHeight="1">
      <c r="M919" s="6"/>
    </row>
    <row r="920" ht="15.75" customHeight="1">
      <c r="M920" s="6"/>
    </row>
    <row r="921" ht="15.75" customHeight="1">
      <c r="M921" s="6"/>
    </row>
    <row r="922" ht="15.75" customHeight="1">
      <c r="M922" s="6"/>
    </row>
    <row r="923" ht="15.75" customHeight="1">
      <c r="M923" s="6"/>
    </row>
    <row r="924" ht="15.75" customHeight="1">
      <c r="M924" s="6"/>
    </row>
    <row r="925" ht="15.75" customHeight="1">
      <c r="M925" s="6"/>
    </row>
    <row r="926" ht="15.75" customHeight="1">
      <c r="M926" s="6"/>
    </row>
    <row r="927" ht="15.75" customHeight="1">
      <c r="M927" s="6"/>
    </row>
    <row r="928" ht="15.75" customHeight="1">
      <c r="M928" s="6"/>
    </row>
    <row r="929" ht="15.75" customHeight="1">
      <c r="M929" s="6"/>
    </row>
    <row r="930" ht="15.75" customHeight="1">
      <c r="M930" s="6"/>
    </row>
    <row r="931" ht="15.75" customHeight="1">
      <c r="M931" s="6"/>
    </row>
    <row r="932" ht="15.75" customHeight="1">
      <c r="M932" s="6"/>
    </row>
    <row r="933" ht="15.75" customHeight="1">
      <c r="M933" s="6"/>
    </row>
    <row r="934" ht="15.75" customHeight="1">
      <c r="M934" s="6"/>
    </row>
    <row r="935" ht="15.75" customHeight="1">
      <c r="M935" s="6"/>
    </row>
    <row r="936" ht="15.75" customHeight="1">
      <c r="M936" s="6"/>
    </row>
    <row r="937" ht="15.75" customHeight="1">
      <c r="M937" s="6"/>
    </row>
    <row r="938" ht="15.75" customHeight="1">
      <c r="M938" s="6"/>
    </row>
    <row r="939" ht="15.75" customHeight="1">
      <c r="M939" s="6"/>
    </row>
    <row r="940" ht="15.75" customHeight="1">
      <c r="M940" s="6"/>
    </row>
    <row r="941" ht="15.75" customHeight="1">
      <c r="M941" s="6"/>
    </row>
    <row r="942" ht="15.75" customHeight="1">
      <c r="M942" s="6"/>
    </row>
    <row r="943" ht="15.75" customHeight="1">
      <c r="M943" s="6"/>
    </row>
    <row r="944" ht="15.75" customHeight="1">
      <c r="M944" s="6"/>
    </row>
    <row r="945" ht="15.75" customHeight="1">
      <c r="M945" s="6"/>
    </row>
    <row r="946" ht="15.75" customHeight="1">
      <c r="M946" s="6"/>
    </row>
    <row r="947" ht="15.75" customHeight="1">
      <c r="M947" s="6"/>
    </row>
    <row r="948" ht="15.75" customHeight="1">
      <c r="M948" s="6"/>
    </row>
    <row r="949" ht="15.75" customHeight="1">
      <c r="M949" s="6"/>
    </row>
    <row r="950" ht="15.75" customHeight="1">
      <c r="M950" s="6"/>
    </row>
    <row r="951" ht="15.75" customHeight="1">
      <c r="M951" s="6"/>
    </row>
    <row r="952" ht="15.75" customHeight="1">
      <c r="M952" s="6"/>
    </row>
    <row r="953" ht="15.75" customHeight="1">
      <c r="M953" s="6"/>
    </row>
    <row r="954" ht="15.75" customHeight="1">
      <c r="M954" s="6"/>
    </row>
    <row r="955" ht="15.75" customHeight="1">
      <c r="M955" s="6"/>
    </row>
    <row r="956" ht="15.75" customHeight="1">
      <c r="M956" s="6"/>
    </row>
    <row r="957" ht="15.75" customHeight="1">
      <c r="M957" s="6"/>
    </row>
    <row r="958" ht="15.75" customHeight="1">
      <c r="M958" s="6"/>
    </row>
    <row r="959" ht="15.75" customHeight="1">
      <c r="M959" s="6"/>
    </row>
    <row r="960" ht="15.75" customHeight="1">
      <c r="M960" s="6"/>
    </row>
    <row r="961" ht="15.75" customHeight="1">
      <c r="M961" s="6"/>
    </row>
    <row r="962" ht="15.75" customHeight="1">
      <c r="M962" s="6"/>
    </row>
    <row r="963" ht="15.75" customHeight="1">
      <c r="M963" s="6"/>
    </row>
    <row r="964" ht="15.75" customHeight="1">
      <c r="M964" s="6"/>
    </row>
    <row r="965" ht="15.75" customHeight="1">
      <c r="M965" s="6"/>
    </row>
    <row r="966" ht="15.75" customHeight="1">
      <c r="M966" s="6"/>
    </row>
    <row r="967" ht="15.75" customHeight="1">
      <c r="M967" s="6"/>
    </row>
    <row r="968" ht="15.75" customHeight="1">
      <c r="M968" s="6"/>
    </row>
    <row r="969" ht="15.75" customHeight="1">
      <c r="M969" s="6"/>
    </row>
    <row r="970" ht="15.75" customHeight="1">
      <c r="M970" s="6"/>
    </row>
    <row r="971" ht="15.75" customHeight="1">
      <c r="M971" s="6"/>
    </row>
    <row r="972" ht="15.75" customHeight="1">
      <c r="M972" s="6"/>
    </row>
    <row r="973" ht="15.75" customHeight="1">
      <c r="M973" s="6"/>
    </row>
    <row r="974" ht="15.75" customHeight="1">
      <c r="M974" s="6"/>
    </row>
    <row r="975" ht="15.75" customHeight="1">
      <c r="M975" s="6"/>
    </row>
    <row r="976" ht="15.75" customHeight="1">
      <c r="M976" s="6"/>
    </row>
    <row r="977" ht="15.75" customHeight="1">
      <c r="M977" s="6"/>
    </row>
    <row r="978" ht="15.75" customHeight="1">
      <c r="M978" s="6"/>
    </row>
    <row r="979" ht="15.75" customHeight="1">
      <c r="M979" s="6"/>
    </row>
    <row r="980" ht="15.75" customHeight="1">
      <c r="M980" s="6"/>
    </row>
    <row r="981" ht="15.75" customHeight="1">
      <c r="M981" s="6"/>
    </row>
    <row r="982" ht="15.75" customHeight="1">
      <c r="M982" s="6"/>
    </row>
    <row r="983" ht="15.75" customHeight="1">
      <c r="M983" s="6"/>
    </row>
    <row r="984" ht="15.75" customHeight="1">
      <c r="M984" s="6"/>
    </row>
    <row r="985" ht="15.75" customHeight="1">
      <c r="M985" s="6"/>
    </row>
    <row r="986" ht="15.75" customHeight="1">
      <c r="M986" s="6"/>
    </row>
    <row r="987" ht="15.75" customHeight="1">
      <c r="M987" s="6"/>
    </row>
    <row r="988" ht="15.75" customHeight="1">
      <c r="M988" s="6"/>
    </row>
    <row r="989" ht="15.75" customHeight="1">
      <c r="M989" s="6"/>
    </row>
    <row r="990" ht="15.75" customHeight="1">
      <c r="M990" s="6"/>
    </row>
    <row r="991" ht="15.75" customHeight="1">
      <c r="M991" s="6"/>
    </row>
    <row r="992" ht="15.75" customHeight="1">
      <c r="M992" s="6"/>
    </row>
    <row r="993" ht="15.75" customHeight="1">
      <c r="M993" s="6"/>
    </row>
    <row r="994" ht="15.75" customHeight="1">
      <c r="M994" s="6"/>
    </row>
    <row r="995" ht="15.75" customHeight="1">
      <c r="M995" s="6"/>
    </row>
    <row r="996" ht="15.75" customHeight="1">
      <c r="M996" s="6"/>
    </row>
    <row r="997" ht="15.75" customHeight="1">
      <c r="M997" s="6"/>
    </row>
    <row r="998" ht="15.75" customHeight="1">
      <c r="M998" s="6"/>
    </row>
    <row r="999" ht="15.75" customHeight="1">
      <c r="M999" s="6"/>
    </row>
    <row r="1000" ht="15.75" customHeight="1">
      <c r="M1000" s="6"/>
    </row>
  </sheetData>
  <autoFilter ref="$A$9:$S$74">
    <sortState ref="A9:S74">
      <sortCondition ref="G9:G74"/>
    </sortState>
  </autoFilter>
  <conditionalFormatting sqref="O65:O71 O73">
    <cfRule type="cellIs" dxfId="0" priority="1" operator="greaterThan">
      <formula>0</formula>
    </cfRule>
  </conditionalFormatting>
  <conditionalFormatting sqref="P9:P74">
    <cfRule type="notContainsBlanks" dxfId="1" priority="2">
      <formula>LEN(TRIM(P9))&gt;0</formula>
    </cfRule>
  </conditionalFormatting>
  <printOptions/>
  <pageMargins bottom="0.787401575" footer="0.0" header="0.0" left="0.511811024" right="0.511811024" top="0.787401575"/>
  <pageSetup orientation="landscape"/>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B0F0"/>
    <pageSetUpPr/>
  </sheetPr>
  <sheetViews>
    <sheetView workbookViewId="0">
      <pane xSplit="8.0" ySplit="10.0" topLeftCell="I11" activePane="bottomRight" state="frozen"/>
      <selection activeCell="I1" sqref="I1" pane="topRight"/>
      <selection activeCell="A11" sqref="A11" pane="bottomLeft"/>
      <selection activeCell="I11" sqref="I11" pane="bottomRight"/>
    </sheetView>
  </sheetViews>
  <sheetFormatPr customHeight="1" defaultColWidth="12.63" defaultRowHeight="15.0"/>
  <cols>
    <col customWidth="1" min="1" max="2" width="8.63"/>
    <col customWidth="1" min="3" max="3" width="135.88"/>
    <col customWidth="1" min="4" max="4" width="5.63"/>
    <col customWidth="1" min="5" max="6" width="12.13"/>
    <col customWidth="1" min="7" max="7" width="23.0"/>
    <col customWidth="1" min="8" max="8" width="12.13"/>
    <col customWidth="1" min="9" max="9" width="30.63"/>
    <col customWidth="1" min="10" max="26" width="8.63"/>
  </cols>
  <sheetData>
    <row r="1" ht="30.0" customHeight="1">
      <c r="A1" s="2"/>
      <c r="B1" s="4"/>
      <c r="C1" s="5"/>
      <c r="D1" s="7" t="s">
        <v>0</v>
      </c>
      <c r="E1" s="9" t="s">
        <v>3</v>
      </c>
      <c r="F1" s="2"/>
      <c r="G1" s="10" t="s">
        <v>4</v>
      </c>
      <c r="H1" s="11" t="s">
        <v>5</v>
      </c>
      <c r="I1" s="12" t="s">
        <v>6</v>
      </c>
      <c r="J1" s="14"/>
      <c r="K1" s="14"/>
      <c r="L1" s="14"/>
      <c r="M1" s="14"/>
      <c r="N1" s="14"/>
      <c r="O1" s="14"/>
      <c r="P1" s="14"/>
      <c r="Q1" s="16"/>
      <c r="R1" s="2"/>
    </row>
    <row r="2">
      <c r="A2" s="2"/>
      <c r="B2" s="17" t="s">
        <v>2</v>
      </c>
      <c r="C2" s="19"/>
      <c r="D2" s="21">
        <f>SUBTOTAL(3,D11:D73)</f>
        <v>63</v>
      </c>
      <c r="E2" s="22">
        <f>SUBTOTAL(9,E11:E73)</f>
        <v>26225.4295</v>
      </c>
      <c r="F2" s="2"/>
      <c r="G2" s="23"/>
      <c r="H2" s="23"/>
      <c r="I2" s="24"/>
      <c r="Q2" s="25"/>
      <c r="R2" s="2"/>
    </row>
    <row r="3">
      <c r="A3" s="2"/>
      <c r="B3" s="27" t="s">
        <v>5</v>
      </c>
      <c r="C3" s="28"/>
      <c r="D3" s="1">
        <f>COUNTIF($F$11:$F$73,"CECF")</f>
        <v>51</v>
      </c>
      <c r="E3" s="29">
        <f>SUMIF($F$11:$F$73,"CECF",$E$11:$E$73)</f>
        <v>19593.9574</v>
      </c>
      <c r="F3" s="2"/>
      <c r="G3" s="23"/>
      <c r="H3" s="31"/>
      <c r="I3" s="32"/>
      <c r="J3" s="33"/>
      <c r="K3" s="33"/>
      <c r="L3" s="33"/>
      <c r="M3" s="33"/>
      <c r="N3" s="33"/>
      <c r="O3" s="33"/>
      <c r="P3" s="33"/>
      <c r="Q3" s="34"/>
      <c r="R3" s="2"/>
    </row>
    <row r="4" ht="16.5" customHeight="1">
      <c r="A4" s="2"/>
      <c r="B4" s="35" t="s">
        <v>11</v>
      </c>
      <c r="C4" s="36"/>
      <c r="D4" s="38">
        <f>COUNTIF($F$11:$F$73,"SECF")</f>
        <v>12</v>
      </c>
      <c r="E4" s="40">
        <f>SUMIF($F$11:$F$73,"SECF",$E$11:$E$73)</f>
        <v>6631.4721</v>
      </c>
      <c r="F4" s="2"/>
      <c r="G4" s="23"/>
      <c r="H4" s="43" t="s">
        <v>11</v>
      </c>
      <c r="I4" s="12" t="s">
        <v>16</v>
      </c>
      <c r="J4" s="14"/>
      <c r="K4" s="14"/>
      <c r="L4" s="14"/>
      <c r="M4" s="14"/>
      <c r="N4" s="14"/>
      <c r="O4" s="14"/>
      <c r="P4" s="14"/>
      <c r="Q4" s="16"/>
      <c r="R4" s="2"/>
    </row>
    <row r="5" ht="15.0" customHeight="1">
      <c r="A5" s="2"/>
      <c r="B5" s="45" t="s">
        <v>7</v>
      </c>
      <c r="C5" s="46"/>
      <c r="D5" s="49">
        <f>COUNTIF($G$11:$G$73,"CHAPARIA LISA")</f>
        <v>16</v>
      </c>
      <c r="E5" s="51">
        <f>SUMIF($G$11:$G$73,"CHAPARIA LISA",$E$11:$E$73)</f>
        <v>13197</v>
      </c>
      <c r="F5" s="2"/>
      <c r="G5" s="23"/>
      <c r="H5" s="23"/>
      <c r="I5" s="24"/>
      <c r="Q5" s="25"/>
      <c r="R5" s="2"/>
    </row>
    <row r="6" ht="15.75" customHeight="1">
      <c r="A6" s="2"/>
      <c r="B6" s="55" t="s">
        <v>8</v>
      </c>
      <c r="C6" s="28"/>
      <c r="D6" s="1">
        <f>COUNTIF($G$11:$G$73,"PERFILADOS DE AÇO")</f>
        <v>15</v>
      </c>
      <c r="E6" s="29">
        <f>SUMIF($G$11:$G$73,"PERFILADOS DE AÇO",$E$11:$E$73)</f>
        <v>2078.2596</v>
      </c>
      <c r="F6" s="2"/>
      <c r="G6" s="31"/>
      <c r="H6" s="31"/>
      <c r="I6" s="32"/>
      <c r="J6" s="33"/>
      <c r="K6" s="33"/>
      <c r="L6" s="33"/>
      <c r="M6" s="33"/>
      <c r="N6" s="33"/>
      <c r="O6" s="33"/>
      <c r="P6" s="33"/>
      <c r="Q6" s="34"/>
      <c r="R6" s="2"/>
    </row>
    <row r="7" ht="15.75" customHeight="1">
      <c r="A7" s="2"/>
      <c r="B7" s="63" t="s">
        <v>9</v>
      </c>
      <c r="C7" s="28"/>
      <c r="D7" s="1">
        <f>COUNTIF($G$11:$G$73,"PERFILADOS DE BRONZE")</f>
        <v>8</v>
      </c>
      <c r="E7" s="29">
        <f>SUMIF($G$11:$G$73,"PERFILADOS DE BRONZE",$E$11:$E$73)</f>
        <v>77.7568</v>
      </c>
      <c r="F7" s="2"/>
      <c r="G7" s="2"/>
      <c r="H7" s="2"/>
      <c r="I7" s="2"/>
      <c r="J7" s="2"/>
      <c r="K7" s="2"/>
      <c r="L7" s="2"/>
      <c r="M7" s="2"/>
      <c r="N7" s="2"/>
      <c r="O7" s="2"/>
      <c r="P7" s="2"/>
      <c r="Q7" s="2"/>
      <c r="R7" s="2"/>
    </row>
    <row r="8" ht="15.0" customHeight="1">
      <c r="A8" s="2"/>
      <c r="B8" s="65" t="s">
        <v>10</v>
      </c>
      <c r="C8" s="36"/>
      <c r="D8" s="38">
        <f>COUNTIF($G$11:$G$73,"CHAPAS OXICORTADA SOB MEDIDA")</f>
        <v>24</v>
      </c>
      <c r="E8" s="40">
        <f>SUMIF($G$11:$G$73,"CHAPAS OXICORTADA SOB MEDIDA",$E$11:$E$73)</f>
        <v>10872.4131</v>
      </c>
      <c r="F8" s="2"/>
      <c r="G8" s="2"/>
      <c r="H8" s="2"/>
      <c r="I8" s="2"/>
      <c r="J8" s="2"/>
      <c r="K8" s="2"/>
      <c r="L8" s="2"/>
      <c r="M8" s="2"/>
      <c r="N8" s="2"/>
      <c r="O8" s="2"/>
      <c r="P8" s="2"/>
      <c r="Q8" s="2"/>
      <c r="R8" s="2"/>
    </row>
    <row r="9">
      <c r="A9" s="2"/>
      <c r="B9" s="2"/>
      <c r="C9" s="2"/>
      <c r="D9" s="2"/>
      <c r="E9" s="2"/>
      <c r="F9" s="2"/>
      <c r="G9" s="2"/>
      <c r="H9" s="2"/>
      <c r="I9" s="2"/>
      <c r="J9" s="2"/>
      <c r="K9" s="2"/>
      <c r="L9" s="2"/>
      <c r="M9" s="2"/>
      <c r="N9" s="2"/>
      <c r="O9" s="2"/>
      <c r="P9" s="2"/>
      <c r="Q9" s="2"/>
      <c r="R9" s="2"/>
    </row>
    <row r="10">
      <c r="A10" s="2"/>
      <c r="B10" s="71" t="s">
        <v>18</v>
      </c>
      <c r="C10" s="71" t="s">
        <v>19</v>
      </c>
      <c r="D10" s="71" t="s">
        <v>54</v>
      </c>
      <c r="E10" s="71" t="s">
        <v>55</v>
      </c>
      <c r="F10" s="71" t="s">
        <v>31</v>
      </c>
      <c r="G10" s="71" t="s">
        <v>17</v>
      </c>
      <c r="H10" s="2"/>
      <c r="I10" s="2"/>
      <c r="J10" s="2"/>
      <c r="K10" s="2"/>
      <c r="L10" s="2"/>
      <c r="M10" s="2"/>
      <c r="N10" s="2"/>
      <c r="O10" s="2"/>
      <c r="P10" s="2"/>
      <c r="Q10" s="2"/>
      <c r="R10" s="2"/>
    </row>
    <row r="11">
      <c r="A11" s="2"/>
      <c r="B11" s="76" t="s">
        <v>58</v>
      </c>
      <c r="C11" s="1" t="s">
        <v>59</v>
      </c>
      <c r="D11" s="1" t="s">
        <v>36</v>
      </c>
      <c r="E11" s="13">
        <v>500.0</v>
      </c>
      <c r="F11" s="77" t="s">
        <v>11</v>
      </c>
      <c r="G11" s="1" t="s">
        <v>7</v>
      </c>
      <c r="H11" s="2"/>
      <c r="I11" s="2"/>
      <c r="J11" s="2"/>
      <c r="K11" s="2"/>
      <c r="L11" s="2"/>
      <c r="M11" s="2"/>
      <c r="N11" s="2"/>
      <c r="O11" s="2"/>
      <c r="P11" s="2"/>
      <c r="Q11" s="2"/>
      <c r="R11" s="2"/>
    </row>
    <row r="12">
      <c r="A12" s="2"/>
      <c r="B12" s="76" t="s">
        <v>63</v>
      </c>
      <c r="C12" s="1" t="s">
        <v>65</v>
      </c>
      <c r="D12" s="1" t="s">
        <v>36</v>
      </c>
      <c r="E12" s="13">
        <v>500.0</v>
      </c>
      <c r="F12" s="77" t="s">
        <v>11</v>
      </c>
      <c r="G12" s="1" t="s">
        <v>7</v>
      </c>
      <c r="H12" s="2"/>
      <c r="I12" s="2"/>
      <c r="J12" s="2"/>
      <c r="K12" s="2"/>
      <c r="L12" s="2"/>
      <c r="M12" s="2"/>
      <c r="N12" s="2"/>
      <c r="O12" s="2"/>
      <c r="P12" s="2"/>
      <c r="Q12" s="2"/>
      <c r="R12" s="2"/>
    </row>
    <row r="13">
      <c r="A13" s="2"/>
      <c r="B13" s="76" t="s">
        <v>69</v>
      </c>
      <c r="C13" s="1" t="s">
        <v>70</v>
      </c>
      <c r="D13" s="1" t="s">
        <v>36</v>
      </c>
      <c r="E13" s="13">
        <v>500.0</v>
      </c>
      <c r="F13" s="77" t="s">
        <v>11</v>
      </c>
      <c r="G13" s="1" t="s">
        <v>7</v>
      </c>
      <c r="H13" s="2"/>
      <c r="I13" s="2"/>
      <c r="J13" s="2"/>
      <c r="K13" s="2"/>
      <c r="L13" s="2"/>
      <c r="M13" s="2"/>
      <c r="N13" s="2"/>
      <c r="O13" s="2"/>
      <c r="P13" s="2"/>
      <c r="Q13" s="2"/>
      <c r="R13" s="2"/>
    </row>
    <row r="14">
      <c r="A14" s="2"/>
      <c r="B14" s="76" t="s">
        <v>74</v>
      </c>
      <c r="C14" s="1" t="s">
        <v>75</v>
      </c>
      <c r="D14" s="1" t="s">
        <v>36</v>
      </c>
      <c r="E14" s="13">
        <v>1000.0</v>
      </c>
      <c r="F14" s="77" t="s">
        <v>11</v>
      </c>
      <c r="G14" s="1" t="s">
        <v>7</v>
      </c>
      <c r="H14" s="2"/>
      <c r="I14" s="2"/>
      <c r="J14" s="2"/>
      <c r="K14" s="2"/>
      <c r="L14" s="2"/>
      <c r="M14" s="2"/>
      <c r="N14" s="2"/>
      <c r="O14" s="2"/>
      <c r="P14" s="2"/>
      <c r="Q14" s="2"/>
      <c r="R14" s="2"/>
    </row>
    <row r="15">
      <c r="A15" s="2"/>
      <c r="B15" s="76" t="s">
        <v>79</v>
      </c>
      <c r="C15" s="1" t="s">
        <v>80</v>
      </c>
      <c r="D15" s="1" t="s">
        <v>36</v>
      </c>
      <c r="E15" s="13">
        <v>500.0</v>
      </c>
      <c r="F15" s="77" t="s">
        <v>11</v>
      </c>
      <c r="G15" s="1" t="s">
        <v>7</v>
      </c>
      <c r="H15" s="2"/>
      <c r="I15" s="2"/>
      <c r="J15" s="2"/>
      <c r="K15" s="2"/>
      <c r="L15" s="2"/>
      <c r="M15" s="2"/>
      <c r="N15" s="2"/>
      <c r="O15" s="2"/>
      <c r="P15" s="2"/>
      <c r="Q15" s="2"/>
      <c r="R15" s="2"/>
    </row>
    <row r="16">
      <c r="A16" s="2"/>
      <c r="B16" s="76" t="s">
        <v>84</v>
      </c>
      <c r="C16" s="1" t="s">
        <v>85</v>
      </c>
      <c r="D16" s="1" t="s">
        <v>36</v>
      </c>
      <c r="E16" s="13">
        <v>350.0</v>
      </c>
      <c r="F16" s="77" t="s">
        <v>11</v>
      </c>
      <c r="G16" s="1" t="s">
        <v>7</v>
      </c>
      <c r="H16" s="2"/>
      <c r="I16" s="2"/>
      <c r="J16" s="2"/>
      <c r="K16" s="2"/>
      <c r="L16" s="2"/>
      <c r="M16" s="2"/>
      <c r="N16" s="2"/>
      <c r="O16" s="2"/>
      <c r="P16" s="2"/>
      <c r="Q16" s="2"/>
      <c r="R16" s="2"/>
    </row>
    <row r="17">
      <c r="A17" s="2"/>
      <c r="B17" s="1" t="s">
        <v>89</v>
      </c>
      <c r="C17" s="1" t="s">
        <v>90</v>
      </c>
      <c r="D17" s="1" t="s">
        <v>36</v>
      </c>
      <c r="E17" s="13">
        <v>287.84</v>
      </c>
      <c r="F17" s="80" t="s">
        <v>5</v>
      </c>
      <c r="G17" s="1" t="s">
        <v>7</v>
      </c>
      <c r="H17" s="2"/>
      <c r="I17" s="2"/>
      <c r="J17" s="2"/>
      <c r="K17" s="2"/>
      <c r="L17" s="2"/>
      <c r="M17" s="2"/>
      <c r="N17" s="2"/>
      <c r="O17" s="2"/>
      <c r="P17" s="2"/>
      <c r="Q17" s="2"/>
      <c r="R17" s="2"/>
    </row>
    <row r="18">
      <c r="A18" s="2"/>
      <c r="B18" s="1" t="s">
        <v>95</v>
      </c>
      <c r="C18" s="1" t="s">
        <v>96</v>
      </c>
      <c r="D18" s="1" t="s">
        <v>36</v>
      </c>
      <c r="E18" s="13">
        <v>1031.3465</v>
      </c>
      <c r="F18" s="80" t="s">
        <v>5</v>
      </c>
      <c r="G18" s="1" t="s">
        <v>7</v>
      </c>
      <c r="H18" s="2"/>
      <c r="I18" s="2"/>
      <c r="J18" s="2"/>
      <c r="K18" s="2"/>
      <c r="L18" s="2"/>
      <c r="M18" s="2"/>
      <c r="N18" s="2"/>
      <c r="O18" s="2"/>
      <c r="P18" s="2"/>
      <c r="Q18" s="2"/>
      <c r="R18" s="2"/>
    </row>
    <row r="19">
      <c r="A19" s="2"/>
      <c r="B19" s="76" t="s">
        <v>100</v>
      </c>
      <c r="C19" s="1" t="s">
        <v>101</v>
      </c>
      <c r="D19" s="1" t="s">
        <v>36</v>
      </c>
      <c r="E19" s="13">
        <v>1000.0</v>
      </c>
      <c r="F19" s="77" t="s">
        <v>11</v>
      </c>
      <c r="G19" s="1" t="s">
        <v>7</v>
      </c>
      <c r="H19" s="2"/>
      <c r="I19" s="2"/>
      <c r="J19" s="2"/>
      <c r="K19" s="2"/>
      <c r="L19" s="2"/>
      <c r="M19" s="2"/>
      <c r="N19" s="2"/>
      <c r="O19" s="2"/>
      <c r="P19" s="2"/>
      <c r="Q19" s="2"/>
      <c r="R19" s="2"/>
    </row>
    <row r="20">
      <c r="A20" s="2"/>
      <c r="B20" s="76" t="s">
        <v>105</v>
      </c>
      <c r="C20" s="1" t="s">
        <v>106</v>
      </c>
      <c r="D20" s="1" t="s">
        <v>36</v>
      </c>
      <c r="E20" s="13">
        <v>1000.0</v>
      </c>
      <c r="F20" s="77" t="s">
        <v>11</v>
      </c>
      <c r="G20" s="1" t="s">
        <v>7</v>
      </c>
      <c r="H20" s="2"/>
      <c r="I20" s="2"/>
      <c r="J20" s="2"/>
      <c r="K20" s="2"/>
      <c r="L20" s="2"/>
      <c r="M20" s="2"/>
      <c r="N20" s="2"/>
      <c r="O20" s="2"/>
      <c r="P20" s="2"/>
      <c r="Q20" s="2"/>
      <c r="R20" s="2"/>
    </row>
    <row r="21" ht="15.75" customHeight="1">
      <c r="A21" s="2"/>
      <c r="B21" s="1" t="s">
        <v>110</v>
      </c>
      <c r="C21" s="1" t="s">
        <v>111</v>
      </c>
      <c r="D21" s="1" t="s">
        <v>36</v>
      </c>
      <c r="E21" s="13">
        <v>46.7936</v>
      </c>
      <c r="F21" s="80" t="s">
        <v>5</v>
      </c>
      <c r="G21" s="1" t="s">
        <v>7</v>
      </c>
      <c r="H21" s="2"/>
      <c r="I21" s="2"/>
      <c r="J21" s="2"/>
      <c r="K21" s="2"/>
      <c r="L21" s="2"/>
      <c r="M21" s="2"/>
      <c r="N21" s="2"/>
      <c r="O21" s="2"/>
      <c r="P21" s="2"/>
      <c r="Q21" s="2"/>
      <c r="R21" s="2"/>
    </row>
    <row r="22" ht="15.75" customHeight="1">
      <c r="A22" s="2"/>
      <c r="B22" s="76" t="s">
        <v>112</v>
      </c>
      <c r="C22" s="1" t="s">
        <v>113</v>
      </c>
      <c r="D22" s="1" t="s">
        <v>36</v>
      </c>
      <c r="E22" s="13">
        <v>375.233</v>
      </c>
      <c r="F22" s="77" t="s">
        <v>11</v>
      </c>
      <c r="G22" s="1" t="s">
        <v>7</v>
      </c>
      <c r="H22" s="2"/>
      <c r="I22" s="2"/>
      <c r="J22" s="2"/>
      <c r="K22" s="2"/>
      <c r="L22" s="2"/>
      <c r="M22" s="2"/>
      <c r="N22" s="2"/>
      <c r="O22" s="2"/>
      <c r="P22" s="2"/>
      <c r="Q22" s="2"/>
      <c r="R22" s="2"/>
    </row>
    <row r="23" ht="15.75" customHeight="1">
      <c r="A23" s="2"/>
      <c r="B23" s="1" t="s">
        <v>114</v>
      </c>
      <c r="C23" s="1" t="s">
        <v>116</v>
      </c>
      <c r="D23" s="1" t="s">
        <v>36</v>
      </c>
      <c r="E23" s="13">
        <v>574.4</v>
      </c>
      <c r="F23" s="80" t="s">
        <v>5</v>
      </c>
      <c r="G23" s="1" t="s">
        <v>7</v>
      </c>
      <c r="H23" s="2"/>
      <c r="I23" s="2"/>
      <c r="J23" s="2"/>
      <c r="K23" s="2"/>
      <c r="L23" s="2"/>
      <c r="M23" s="2"/>
      <c r="N23" s="2"/>
      <c r="O23" s="2"/>
      <c r="P23" s="2"/>
      <c r="Q23" s="2"/>
      <c r="R23" s="2"/>
    </row>
    <row r="24" ht="15.75" customHeight="1">
      <c r="A24" s="2"/>
      <c r="B24" s="76" t="s">
        <v>114</v>
      </c>
      <c r="C24" s="1" t="s">
        <v>116</v>
      </c>
      <c r="D24" s="1" t="s">
        <v>36</v>
      </c>
      <c r="E24" s="13">
        <v>500.0</v>
      </c>
      <c r="F24" s="77" t="s">
        <v>11</v>
      </c>
      <c r="G24" s="1" t="s">
        <v>7</v>
      </c>
      <c r="H24" s="2"/>
      <c r="I24" s="2"/>
      <c r="J24" s="2"/>
      <c r="K24" s="2"/>
      <c r="L24" s="2"/>
      <c r="M24" s="2"/>
      <c r="N24" s="2"/>
      <c r="O24" s="2"/>
      <c r="P24" s="2"/>
      <c r="Q24" s="2"/>
      <c r="R24" s="2"/>
    </row>
    <row r="25" ht="15.75" customHeight="1">
      <c r="A25" s="2"/>
      <c r="B25" s="1" t="s">
        <v>120</v>
      </c>
      <c r="C25" s="1" t="s">
        <v>121</v>
      </c>
      <c r="D25" s="1" t="s">
        <v>36</v>
      </c>
      <c r="E25" s="13">
        <v>31.3869</v>
      </c>
      <c r="F25" s="80" t="s">
        <v>5</v>
      </c>
      <c r="G25" s="1" t="s">
        <v>7</v>
      </c>
      <c r="H25" s="2"/>
      <c r="I25" s="2"/>
      <c r="J25" s="2"/>
      <c r="K25" s="2"/>
      <c r="L25" s="2"/>
      <c r="M25" s="2"/>
      <c r="N25" s="2"/>
      <c r="O25" s="2"/>
      <c r="P25" s="2"/>
      <c r="Q25" s="2"/>
      <c r="R25" s="2"/>
    </row>
    <row r="26" ht="15.75" customHeight="1">
      <c r="A26" s="2"/>
      <c r="B26" s="1" t="s">
        <v>123</v>
      </c>
      <c r="C26" s="1" t="s">
        <v>124</v>
      </c>
      <c r="D26" s="1" t="s">
        <v>36</v>
      </c>
      <c r="E26" s="13">
        <v>5000.0</v>
      </c>
      <c r="F26" s="80" t="s">
        <v>5</v>
      </c>
      <c r="G26" s="1" t="s">
        <v>7</v>
      </c>
      <c r="H26" s="2"/>
      <c r="I26" s="2"/>
      <c r="J26" s="2"/>
      <c r="K26" s="2"/>
      <c r="L26" s="2"/>
      <c r="M26" s="2"/>
      <c r="N26" s="2"/>
      <c r="O26" s="2"/>
      <c r="P26" s="2"/>
      <c r="Q26" s="2"/>
      <c r="R26" s="2"/>
    </row>
    <row r="27" ht="15.75" customHeight="1">
      <c r="A27" s="2"/>
      <c r="B27" s="1" t="s">
        <v>125</v>
      </c>
      <c r="C27" s="1" t="s">
        <v>126</v>
      </c>
      <c r="D27" s="1" t="s">
        <v>36</v>
      </c>
      <c r="E27" s="13">
        <v>56.5798</v>
      </c>
      <c r="F27" s="80" t="s">
        <v>5</v>
      </c>
      <c r="G27" s="1" t="s">
        <v>10</v>
      </c>
      <c r="H27" s="2"/>
      <c r="I27" s="2"/>
      <c r="J27" s="2"/>
      <c r="K27" s="2"/>
      <c r="L27" s="2"/>
      <c r="M27" s="2"/>
      <c r="N27" s="2"/>
      <c r="O27" s="2"/>
      <c r="P27" s="2"/>
      <c r="Q27" s="2"/>
      <c r="R27" s="2"/>
    </row>
    <row r="28" ht="15.75" customHeight="1">
      <c r="A28" s="2"/>
      <c r="B28" s="1" t="s">
        <v>129</v>
      </c>
      <c r="C28" s="1" t="s">
        <v>130</v>
      </c>
      <c r="D28" s="1" t="s">
        <v>36</v>
      </c>
      <c r="E28" s="13">
        <v>11.5</v>
      </c>
      <c r="F28" s="80" t="s">
        <v>5</v>
      </c>
      <c r="G28" s="1" t="s">
        <v>10</v>
      </c>
      <c r="H28" s="2"/>
      <c r="I28" s="2"/>
      <c r="J28" s="2"/>
      <c r="K28" s="2"/>
      <c r="L28" s="2"/>
      <c r="M28" s="2"/>
      <c r="N28" s="2"/>
      <c r="O28" s="2"/>
      <c r="P28" s="2"/>
      <c r="Q28" s="2"/>
      <c r="R28" s="2"/>
    </row>
    <row r="29" ht="15.75" customHeight="1">
      <c r="A29" s="2"/>
      <c r="B29" s="1" t="s">
        <v>133</v>
      </c>
      <c r="C29" s="1" t="s">
        <v>134</v>
      </c>
      <c r="D29" s="1" t="s">
        <v>36</v>
      </c>
      <c r="E29" s="13">
        <v>32.94</v>
      </c>
      <c r="F29" s="80" t="s">
        <v>5</v>
      </c>
      <c r="G29" s="1" t="s">
        <v>10</v>
      </c>
      <c r="H29" s="2"/>
      <c r="I29" s="2"/>
      <c r="J29" s="2"/>
      <c r="K29" s="2"/>
      <c r="L29" s="2"/>
      <c r="M29" s="2"/>
      <c r="N29" s="2"/>
      <c r="O29" s="2"/>
      <c r="P29" s="2"/>
      <c r="Q29" s="2"/>
      <c r="R29" s="2"/>
    </row>
    <row r="30" ht="15.75" customHeight="1">
      <c r="A30" s="2"/>
      <c r="B30" s="1" t="s">
        <v>136</v>
      </c>
      <c r="C30" s="1" t="s">
        <v>137</v>
      </c>
      <c r="D30" s="1" t="s">
        <v>36</v>
      </c>
      <c r="E30" s="13">
        <v>124.56</v>
      </c>
      <c r="F30" s="80" t="s">
        <v>5</v>
      </c>
      <c r="G30" s="1" t="s">
        <v>10</v>
      </c>
      <c r="H30" s="2"/>
      <c r="I30" s="2"/>
      <c r="J30" s="2"/>
      <c r="K30" s="2"/>
      <c r="L30" s="2"/>
      <c r="M30" s="2"/>
      <c r="N30" s="2"/>
      <c r="O30" s="2"/>
      <c r="P30" s="2"/>
      <c r="Q30" s="2"/>
      <c r="R30" s="2"/>
    </row>
    <row r="31" ht="15.75" customHeight="1">
      <c r="A31" s="2"/>
      <c r="B31" s="1" t="s">
        <v>138</v>
      </c>
      <c r="C31" s="1" t="s">
        <v>139</v>
      </c>
      <c r="D31" s="1" t="s">
        <v>36</v>
      </c>
      <c r="E31" s="13">
        <v>778.12</v>
      </c>
      <c r="F31" s="80" t="s">
        <v>5</v>
      </c>
      <c r="G31" s="1" t="s">
        <v>10</v>
      </c>
      <c r="H31" s="2"/>
      <c r="I31" s="2"/>
      <c r="J31" s="2"/>
      <c r="K31" s="2"/>
      <c r="L31" s="2"/>
      <c r="M31" s="2"/>
      <c r="N31" s="2"/>
      <c r="O31" s="2"/>
      <c r="P31" s="2"/>
      <c r="Q31" s="2"/>
      <c r="R31" s="2"/>
    </row>
    <row r="32" ht="15.75" customHeight="1">
      <c r="A32" s="2"/>
      <c r="B32" s="1" t="s">
        <v>142</v>
      </c>
      <c r="C32" s="1" t="s">
        <v>143</v>
      </c>
      <c r="D32" s="1" t="s">
        <v>36</v>
      </c>
      <c r="E32" s="13">
        <v>891.9495</v>
      </c>
      <c r="F32" s="80" t="s">
        <v>5</v>
      </c>
      <c r="G32" s="1" t="s">
        <v>10</v>
      </c>
      <c r="H32" s="2"/>
      <c r="I32" s="2"/>
      <c r="J32" s="2"/>
      <c r="K32" s="2"/>
      <c r="L32" s="2"/>
      <c r="M32" s="2"/>
      <c r="N32" s="2"/>
      <c r="O32" s="2"/>
      <c r="P32" s="2"/>
      <c r="Q32" s="2"/>
      <c r="R32" s="2"/>
    </row>
    <row r="33" ht="15.75" customHeight="1">
      <c r="A33" s="2"/>
      <c r="B33" s="1" t="s">
        <v>131</v>
      </c>
      <c r="C33" s="1" t="s">
        <v>132</v>
      </c>
      <c r="D33" s="1" t="s">
        <v>36</v>
      </c>
      <c r="E33" s="13">
        <v>110.2533</v>
      </c>
      <c r="F33" s="80" t="s">
        <v>5</v>
      </c>
      <c r="G33" s="1" t="s">
        <v>10</v>
      </c>
      <c r="H33" s="2"/>
      <c r="I33" s="2"/>
      <c r="J33" s="2"/>
      <c r="K33" s="2"/>
      <c r="L33" s="2"/>
      <c r="M33" s="2"/>
      <c r="N33" s="2"/>
      <c r="O33" s="2"/>
      <c r="P33" s="2"/>
      <c r="Q33" s="2"/>
      <c r="R33" s="2"/>
    </row>
    <row r="34" ht="15.75" customHeight="1">
      <c r="A34" s="2"/>
      <c r="B34" s="1" t="s">
        <v>146</v>
      </c>
      <c r="C34" s="1" t="s">
        <v>147</v>
      </c>
      <c r="D34" s="1" t="s">
        <v>36</v>
      </c>
      <c r="E34" s="13">
        <v>1426.0</v>
      </c>
      <c r="F34" s="80" t="s">
        <v>5</v>
      </c>
      <c r="G34" s="1" t="s">
        <v>10</v>
      </c>
      <c r="H34" s="2"/>
      <c r="I34" s="2"/>
      <c r="J34" s="2"/>
      <c r="K34" s="2"/>
      <c r="L34" s="2"/>
      <c r="M34" s="2"/>
      <c r="N34" s="2"/>
      <c r="O34" s="2"/>
      <c r="P34" s="2"/>
      <c r="Q34" s="2"/>
      <c r="R34" s="2"/>
    </row>
    <row r="35" ht="15.75" customHeight="1">
      <c r="A35" s="2"/>
      <c r="B35" s="1" t="s">
        <v>140</v>
      </c>
      <c r="C35" s="1" t="s">
        <v>141</v>
      </c>
      <c r="D35" s="1" t="s">
        <v>36</v>
      </c>
      <c r="E35" s="13">
        <v>332.0</v>
      </c>
      <c r="F35" s="80" t="s">
        <v>5</v>
      </c>
      <c r="G35" s="1" t="s">
        <v>10</v>
      </c>
      <c r="H35" s="2"/>
      <c r="I35" s="2"/>
      <c r="J35" s="2"/>
      <c r="K35" s="2"/>
      <c r="L35" s="2"/>
      <c r="M35" s="2"/>
      <c r="N35" s="2"/>
      <c r="O35" s="2"/>
      <c r="P35" s="2"/>
      <c r="Q35" s="2"/>
      <c r="R35" s="2"/>
    </row>
    <row r="36" ht="15.75" customHeight="1">
      <c r="A36" s="2"/>
      <c r="B36" s="1" t="s">
        <v>149</v>
      </c>
      <c r="C36" s="1" t="s">
        <v>150</v>
      </c>
      <c r="D36" s="1" t="s">
        <v>36</v>
      </c>
      <c r="E36" s="13">
        <v>262.89</v>
      </c>
      <c r="F36" s="80" t="s">
        <v>5</v>
      </c>
      <c r="G36" s="1" t="s">
        <v>10</v>
      </c>
      <c r="H36" s="2"/>
      <c r="I36" s="2"/>
      <c r="J36" s="2"/>
      <c r="K36" s="2"/>
      <c r="L36" s="2"/>
      <c r="M36" s="2"/>
      <c r="N36" s="2"/>
      <c r="O36" s="2"/>
      <c r="P36" s="2"/>
      <c r="Q36" s="2"/>
      <c r="R36" s="2"/>
    </row>
    <row r="37" ht="15.75" customHeight="1">
      <c r="A37" s="2"/>
      <c r="B37" s="1" t="s">
        <v>152</v>
      </c>
      <c r="C37" s="1" t="s">
        <v>153</v>
      </c>
      <c r="D37" s="1" t="s">
        <v>36</v>
      </c>
      <c r="E37" s="13">
        <v>47.52</v>
      </c>
      <c r="F37" s="80" t="s">
        <v>5</v>
      </c>
      <c r="G37" s="1" t="s">
        <v>10</v>
      </c>
      <c r="H37" s="2"/>
      <c r="I37" s="2"/>
      <c r="J37" s="2"/>
      <c r="K37" s="2"/>
      <c r="L37" s="2"/>
      <c r="M37" s="2"/>
      <c r="N37" s="2"/>
      <c r="O37" s="2"/>
      <c r="P37" s="2"/>
      <c r="Q37" s="2"/>
      <c r="R37" s="2"/>
    </row>
    <row r="38" ht="15.75" customHeight="1">
      <c r="A38" s="2"/>
      <c r="B38" s="1" t="s">
        <v>156</v>
      </c>
      <c r="C38" s="1" t="s">
        <v>157</v>
      </c>
      <c r="D38" s="1" t="s">
        <v>36</v>
      </c>
      <c r="E38" s="13">
        <v>2547.165</v>
      </c>
      <c r="F38" s="80" t="s">
        <v>5</v>
      </c>
      <c r="G38" s="1" t="s">
        <v>10</v>
      </c>
      <c r="H38" s="2"/>
      <c r="I38" s="2"/>
      <c r="J38" s="2"/>
      <c r="K38" s="2"/>
      <c r="L38" s="2"/>
      <c r="M38" s="2"/>
      <c r="N38" s="2"/>
      <c r="O38" s="2"/>
      <c r="P38" s="2"/>
      <c r="Q38" s="2"/>
      <c r="R38" s="2"/>
    </row>
    <row r="39" ht="15.75" customHeight="1">
      <c r="A39" s="2"/>
      <c r="B39" s="1" t="s">
        <v>159</v>
      </c>
      <c r="C39" s="1" t="s">
        <v>160</v>
      </c>
      <c r="D39" s="1" t="s">
        <v>36</v>
      </c>
      <c r="E39" s="13">
        <v>252.0</v>
      </c>
      <c r="F39" s="80" t="s">
        <v>5</v>
      </c>
      <c r="G39" s="1" t="s">
        <v>10</v>
      </c>
      <c r="H39" s="2"/>
      <c r="I39" s="2"/>
      <c r="J39" s="2"/>
      <c r="K39" s="2"/>
      <c r="L39" s="2"/>
      <c r="M39" s="2"/>
      <c r="N39" s="2"/>
      <c r="O39" s="2"/>
      <c r="P39" s="2"/>
      <c r="Q39" s="2"/>
      <c r="R39" s="2"/>
    </row>
    <row r="40" ht="15.75" customHeight="1">
      <c r="A40" s="2"/>
      <c r="B40" s="1" t="s">
        <v>162</v>
      </c>
      <c r="C40" s="1" t="s">
        <v>163</v>
      </c>
      <c r="D40" s="1" t="s">
        <v>36</v>
      </c>
      <c r="E40" s="13">
        <v>64.09</v>
      </c>
      <c r="F40" s="80" t="s">
        <v>5</v>
      </c>
      <c r="G40" s="1" t="s">
        <v>10</v>
      </c>
      <c r="H40" s="2"/>
      <c r="I40" s="2"/>
      <c r="J40" s="2"/>
      <c r="K40" s="2"/>
      <c r="L40" s="2"/>
      <c r="M40" s="2"/>
      <c r="N40" s="2"/>
      <c r="O40" s="2"/>
      <c r="P40" s="2"/>
      <c r="Q40" s="2"/>
      <c r="R40" s="2"/>
    </row>
    <row r="41" ht="15.75" customHeight="1">
      <c r="A41" s="2"/>
      <c r="B41" s="1" t="s">
        <v>165</v>
      </c>
      <c r="C41" s="1" t="s">
        <v>166</v>
      </c>
      <c r="D41" s="1" t="s">
        <v>36</v>
      </c>
      <c r="E41" s="13">
        <v>35.0</v>
      </c>
      <c r="F41" s="80" t="s">
        <v>5</v>
      </c>
      <c r="G41" s="1" t="s">
        <v>10</v>
      </c>
      <c r="H41" s="2"/>
      <c r="I41" s="2"/>
      <c r="J41" s="2"/>
      <c r="K41" s="2"/>
      <c r="L41" s="2"/>
      <c r="M41" s="2"/>
      <c r="N41" s="2"/>
      <c r="O41" s="2"/>
      <c r="P41" s="2"/>
      <c r="Q41" s="2"/>
      <c r="R41" s="2"/>
    </row>
    <row r="42" ht="15.75" customHeight="1">
      <c r="A42" s="2"/>
      <c r="B42" s="1" t="s">
        <v>167</v>
      </c>
      <c r="C42" s="1" t="s">
        <v>168</v>
      </c>
      <c r="D42" s="1" t="s">
        <v>36</v>
      </c>
      <c r="E42" s="13">
        <v>147.0</v>
      </c>
      <c r="F42" s="80" t="s">
        <v>5</v>
      </c>
      <c r="G42" s="1" t="s">
        <v>10</v>
      </c>
      <c r="H42" s="2"/>
      <c r="I42" s="2"/>
      <c r="J42" s="2"/>
      <c r="K42" s="2"/>
      <c r="L42" s="2"/>
      <c r="M42" s="2"/>
      <c r="N42" s="2"/>
      <c r="O42" s="2"/>
      <c r="P42" s="2"/>
      <c r="Q42" s="2"/>
      <c r="R42" s="2"/>
    </row>
    <row r="43" ht="15.75" customHeight="1">
      <c r="A43" s="2"/>
      <c r="B43" s="1" t="s">
        <v>170</v>
      </c>
      <c r="C43" s="1" t="s">
        <v>172</v>
      </c>
      <c r="D43" s="1" t="s">
        <v>36</v>
      </c>
      <c r="E43" s="13">
        <v>217.0</v>
      </c>
      <c r="F43" s="80" t="s">
        <v>5</v>
      </c>
      <c r="G43" s="1" t="s">
        <v>10</v>
      </c>
      <c r="H43" s="2"/>
      <c r="I43" s="2"/>
      <c r="J43" s="2"/>
      <c r="K43" s="2"/>
      <c r="L43" s="2"/>
      <c r="M43" s="2"/>
      <c r="N43" s="2"/>
      <c r="O43" s="2"/>
      <c r="P43" s="2"/>
      <c r="Q43" s="2"/>
      <c r="R43" s="2"/>
    </row>
    <row r="44" ht="15.75" customHeight="1">
      <c r="A44" s="2"/>
      <c r="B44" s="1" t="s">
        <v>173</v>
      </c>
      <c r="C44" s="1" t="s">
        <v>174</v>
      </c>
      <c r="D44" s="1" t="s">
        <v>36</v>
      </c>
      <c r="E44" s="13">
        <v>189.5</v>
      </c>
      <c r="F44" s="80" t="s">
        <v>5</v>
      </c>
      <c r="G44" s="1" t="s">
        <v>10</v>
      </c>
      <c r="H44" s="2"/>
      <c r="I44" s="2"/>
      <c r="J44" s="2"/>
      <c r="K44" s="2"/>
      <c r="L44" s="2"/>
      <c r="M44" s="2"/>
      <c r="N44" s="2"/>
      <c r="O44" s="2"/>
      <c r="P44" s="2"/>
      <c r="Q44" s="2"/>
      <c r="R44" s="2"/>
    </row>
    <row r="45" ht="15.75" customHeight="1">
      <c r="A45" s="2"/>
      <c r="B45" s="1" t="s">
        <v>176</v>
      </c>
      <c r="C45" s="1" t="s">
        <v>177</v>
      </c>
      <c r="D45" s="1" t="s">
        <v>36</v>
      </c>
      <c r="E45" s="13">
        <v>90.0</v>
      </c>
      <c r="F45" s="80" t="s">
        <v>5</v>
      </c>
      <c r="G45" s="1" t="s">
        <v>10</v>
      </c>
      <c r="H45" s="2"/>
      <c r="I45" s="2"/>
      <c r="J45" s="2"/>
      <c r="K45" s="2"/>
      <c r="L45" s="2"/>
      <c r="M45" s="2"/>
      <c r="N45" s="2"/>
      <c r="O45" s="2"/>
      <c r="P45" s="2"/>
      <c r="Q45" s="2"/>
      <c r="R45" s="2"/>
    </row>
    <row r="46" ht="15.75" customHeight="1">
      <c r="A46" s="2"/>
      <c r="B46" s="1" t="s">
        <v>179</v>
      </c>
      <c r="C46" s="1" t="s">
        <v>180</v>
      </c>
      <c r="D46" s="1" t="s">
        <v>36</v>
      </c>
      <c r="E46" s="13">
        <v>256.4583</v>
      </c>
      <c r="F46" s="80" t="s">
        <v>5</v>
      </c>
      <c r="G46" s="1" t="s">
        <v>10</v>
      </c>
      <c r="H46" s="2"/>
      <c r="I46" s="2"/>
      <c r="J46" s="2"/>
      <c r="K46" s="2"/>
      <c r="L46" s="2"/>
      <c r="M46" s="2"/>
      <c r="N46" s="2"/>
      <c r="O46" s="2"/>
      <c r="P46" s="2"/>
      <c r="Q46" s="2"/>
      <c r="R46" s="2"/>
    </row>
    <row r="47" ht="15.75" customHeight="1">
      <c r="A47" s="2"/>
      <c r="B47" s="1" t="s">
        <v>181</v>
      </c>
      <c r="C47" s="1" t="s">
        <v>182</v>
      </c>
      <c r="D47" s="1" t="s">
        <v>36</v>
      </c>
      <c r="E47" s="13">
        <v>1335.28</v>
      </c>
      <c r="F47" s="80" t="s">
        <v>5</v>
      </c>
      <c r="G47" s="1" t="s">
        <v>10</v>
      </c>
      <c r="H47" s="2"/>
      <c r="I47" s="2"/>
      <c r="J47" s="2"/>
      <c r="K47" s="2"/>
      <c r="L47" s="2"/>
      <c r="M47" s="2"/>
      <c r="N47" s="2"/>
      <c r="O47" s="2"/>
      <c r="P47" s="2"/>
      <c r="Q47" s="2"/>
      <c r="R47" s="2"/>
    </row>
    <row r="48" ht="15.75" customHeight="1">
      <c r="A48" s="2"/>
      <c r="B48" s="1" t="s">
        <v>184</v>
      </c>
      <c r="C48" s="1" t="s">
        <v>185</v>
      </c>
      <c r="D48" s="1" t="s">
        <v>36</v>
      </c>
      <c r="E48" s="13">
        <v>1403.1072</v>
      </c>
      <c r="F48" s="80" t="s">
        <v>5</v>
      </c>
      <c r="G48" s="1" t="s">
        <v>10</v>
      </c>
      <c r="H48" s="2"/>
      <c r="I48" s="2"/>
      <c r="J48" s="2"/>
      <c r="K48" s="2"/>
      <c r="L48" s="2"/>
      <c r="M48" s="2"/>
      <c r="N48" s="2"/>
      <c r="O48" s="2"/>
      <c r="P48" s="2"/>
      <c r="Q48" s="2"/>
      <c r="R48" s="2"/>
    </row>
    <row r="49" ht="15.75" customHeight="1">
      <c r="A49" s="2"/>
      <c r="B49" s="1" t="s">
        <v>154</v>
      </c>
      <c r="C49" s="1" t="s">
        <v>155</v>
      </c>
      <c r="D49" s="1" t="s">
        <v>36</v>
      </c>
      <c r="E49" s="13">
        <v>108.0</v>
      </c>
      <c r="F49" s="80" t="s">
        <v>5</v>
      </c>
      <c r="G49" s="1" t="s">
        <v>10</v>
      </c>
      <c r="H49" s="2"/>
      <c r="I49" s="2"/>
      <c r="J49" s="2"/>
      <c r="K49" s="2"/>
      <c r="L49" s="2"/>
      <c r="M49" s="2"/>
      <c r="N49" s="2"/>
      <c r="O49" s="2"/>
      <c r="P49" s="2"/>
      <c r="Q49" s="2"/>
      <c r="R49" s="2"/>
    </row>
    <row r="50" ht="15.75" customHeight="1">
      <c r="A50" s="2"/>
      <c r="B50" s="1" t="s">
        <v>187</v>
      </c>
      <c r="C50" s="1" t="s">
        <v>188</v>
      </c>
      <c r="D50" s="1" t="s">
        <v>36</v>
      </c>
      <c r="E50" s="13">
        <v>153.5</v>
      </c>
      <c r="F50" s="80" t="s">
        <v>5</v>
      </c>
      <c r="G50" s="1" t="s">
        <v>10</v>
      </c>
      <c r="H50" s="2"/>
      <c r="I50" s="2"/>
      <c r="J50" s="2"/>
      <c r="K50" s="2"/>
      <c r="L50" s="2"/>
      <c r="M50" s="2"/>
      <c r="N50" s="2"/>
      <c r="O50" s="2"/>
      <c r="P50" s="2"/>
      <c r="Q50" s="2"/>
      <c r="R50" s="2"/>
    </row>
    <row r="51" ht="15.75" customHeight="1">
      <c r="A51" s="2"/>
      <c r="B51" s="1" t="s">
        <v>92</v>
      </c>
      <c r="C51" s="1" t="s">
        <v>93</v>
      </c>
      <c r="D51" s="1" t="s">
        <v>36</v>
      </c>
      <c r="E51" s="13">
        <v>85.2903</v>
      </c>
      <c r="F51" s="80" t="s">
        <v>5</v>
      </c>
      <c r="G51" s="1" t="s">
        <v>8</v>
      </c>
      <c r="H51" s="2"/>
      <c r="I51" s="2"/>
      <c r="J51" s="2"/>
      <c r="K51" s="2"/>
      <c r="L51" s="2"/>
      <c r="M51" s="2"/>
      <c r="N51" s="2"/>
      <c r="O51" s="2"/>
      <c r="P51" s="2"/>
      <c r="Q51" s="2"/>
      <c r="R51" s="2"/>
    </row>
    <row r="52" ht="15.75" customHeight="1">
      <c r="A52" s="2"/>
      <c r="B52" s="1" t="s">
        <v>97</v>
      </c>
      <c r="C52" s="1" t="s">
        <v>98</v>
      </c>
      <c r="D52" s="1" t="s">
        <v>36</v>
      </c>
      <c r="E52" s="13">
        <v>180.83</v>
      </c>
      <c r="F52" s="80" t="s">
        <v>5</v>
      </c>
      <c r="G52" s="1" t="s">
        <v>8</v>
      </c>
      <c r="H52" s="2"/>
      <c r="I52" s="2"/>
      <c r="J52" s="2"/>
      <c r="K52" s="2"/>
      <c r="L52" s="2"/>
      <c r="M52" s="2"/>
      <c r="N52" s="2"/>
      <c r="O52" s="2"/>
      <c r="P52" s="2"/>
      <c r="Q52" s="2"/>
      <c r="R52" s="2"/>
    </row>
    <row r="53" ht="15.75" customHeight="1">
      <c r="A53" s="2"/>
      <c r="B53" s="1" t="s">
        <v>102</v>
      </c>
      <c r="C53" s="1" t="s">
        <v>103</v>
      </c>
      <c r="D53" s="1" t="s">
        <v>36</v>
      </c>
      <c r="E53" s="13">
        <v>38.5266</v>
      </c>
      <c r="F53" s="80" t="s">
        <v>5</v>
      </c>
      <c r="G53" s="1" t="s">
        <v>8</v>
      </c>
      <c r="H53" s="2"/>
      <c r="I53" s="2"/>
      <c r="J53" s="2"/>
      <c r="K53" s="2"/>
      <c r="L53" s="2"/>
      <c r="M53" s="2"/>
      <c r="N53" s="2"/>
      <c r="O53" s="2"/>
      <c r="P53" s="2"/>
      <c r="Q53" s="2"/>
      <c r="R53" s="2"/>
    </row>
    <row r="54" ht="15.75" customHeight="1">
      <c r="A54" s="2"/>
      <c r="B54" s="1" t="s">
        <v>34</v>
      </c>
      <c r="C54" s="1" t="s">
        <v>35</v>
      </c>
      <c r="D54" s="1" t="s">
        <v>36</v>
      </c>
      <c r="E54" s="13">
        <v>28.152</v>
      </c>
      <c r="F54" s="80" t="s">
        <v>5</v>
      </c>
      <c r="G54" s="1" t="s">
        <v>8</v>
      </c>
      <c r="H54" s="2"/>
      <c r="I54" s="2"/>
      <c r="J54" s="2"/>
      <c r="K54" s="2"/>
      <c r="L54" s="2"/>
      <c r="M54" s="2"/>
      <c r="N54" s="2"/>
      <c r="O54" s="2"/>
      <c r="P54" s="2"/>
      <c r="Q54" s="2"/>
      <c r="R54" s="2"/>
    </row>
    <row r="55" ht="15.75" customHeight="1">
      <c r="A55" s="2"/>
      <c r="B55" s="1" t="s">
        <v>47</v>
      </c>
      <c r="C55" s="1" t="s">
        <v>48</v>
      </c>
      <c r="D55" s="1" t="s">
        <v>36</v>
      </c>
      <c r="E55" s="13">
        <v>166.0</v>
      </c>
      <c r="F55" s="80" t="s">
        <v>5</v>
      </c>
      <c r="G55" s="1" t="s">
        <v>8</v>
      </c>
      <c r="H55" s="2"/>
      <c r="I55" s="2"/>
      <c r="J55" s="2"/>
      <c r="K55" s="2"/>
      <c r="L55" s="2"/>
      <c r="M55" s="2"/>
      <c r="N55" s="2"/>
      <c r="O55" s="2"/>
      <c r="P55" s="2"/>
      <c r="Q55" s="2"/>
      <c r="R55" s="2"/>
    </row>
    <row r="56" ht="15.75" customHeight="1">
      <c r="A56" s="2"/>
      <c r="B56" s="1" t="s">
        <v>44</v>
      </c>
      <c r="C56" s="1" t="s">
        <v>45</v>
      </c>
      <c r="D56" s="1" t="s">
        <v>36</v>
      </c>
      <c r="E56" s="13">
        <v>31.329</v>
      </c>
      <c r="F56" s="80" t="s">
        <v>5</v>
      </c>
      <c r="G56" s="1" t="s">
        <v>8</v>
      </c>
      <c r="H56" s="2"/>
      <c r="I56" s="2"/>
      <c r="J56" s="2"/>
      <c r="K56" s="2"/>
      <c r="L56" s="2"/>
      <c r="M56" s="2"/>
      <c r="N56" s="2"/>
      <c r="O56" s="2"/>
      <c r="P56" s="2"/>
      <c r="Q56" s="2"/>
      <c r="R56" s="2"/>
    </row>
    <row r="57" ht="15.75" customHeight="1">
      <c r="A57" s="2"/>
      <c r="B57" s="1" t="s">
        <v>41</v>
      </c>
      <c r="C57" s="1" t="s">
        <v>42</v>
      </c>
      <c r="D57" s="1" t="s">
        <v>36</v>
      </c>
      <c r="E57" s="13">
        <v>205.5</v>
      </c>
      <c r="F57" s="80" t="s">
        <v>5</v>
      </c>
      <c r="G57" s="1" t="s">
        <v>8</v>
      </c>
      <c r="H57" s="2"/>
      <c r="I57" s="2"/>
      <c r="J57" s="2"/>
      <c r="K57" s="2"/>
      <c r="L57" s="2"/>
      <c r="M57" s="2"/>
      <c r="N57" s="2"/>
      <c r="O57" s="2"/>
      <c r="P57" s="2"/>
      <c r="Q57" s="2"/>
      <c r="R57" s="2"/>
    </row>
    <row r="58" ht="15.75" customHeight="1">
      <c r="A58" s="2"/>
      <c r="B58" s="1" t="s">
        <v>195</v>
      </c>
      <c r="C58" s="1" t="s">
        <v>196</v>
      </c>
      <c r="D58" s="1" t="s">
        <v>36</v>
      </c>
      <c r="E58" s="13">
        <v>40.0</v>
      </c>
      <c r="F58" s="80" t="s">
        <v>5</v>
      </c>
      <c r="G58" s="1" t="s">
        <v>8</v>
      </c>
      <c r="H58" s="2"/>
      <c r="I58" s="2"/>
      <c r="J58" s="2"/>
      <c r="K58" s="2"/>
      <c r="L58" s="2"/>
      <c r="M58" s="2"/>
      <c r="N58" s="2"/>
      <c r="O58" s="2"/>
      <c r="P58" s="2"/>
      <c r="Q58" s="2"/>
      <c r="R58" s="2"/>
    </row>
    <row r="59" ht="15.75" customHeight="1">
      <c r="A59" s="2"/>
      <c r="B59" s="1" t="s">
        <v>197</v>
      </c>
      <c r="C59" s="1" t="s">
        <v>198</v>
      </c>
      <c r="D59" s="1" t="s">
        <v>36</v>
      </c>
      <c r="E59" s="13">
        <v>17.03</v>
      </c>
      <c r="F59" s="80" t="s">
        <v>5</v>
      </c>
      <c r="G59" s="1" t="s">
        <v>8</v>
      </c>
      <c r="H59" s="2"/>
      <c r="I59" s="2"/>
      <c r="J59" s="2"/>
      <c r="K59" s="2"/>
      <c r="L59" s="2"/>
      <c r="M59" s="2"/>
      <c r="N59" s="2"/>
      <c r="O59" s="2"/>
      <c r="P59" s="2"/>
      <c r="Q59" s="2"/>
      <c r="R59" s="2"/>
    </row>
    <row r="60" ht="15.75" customHeight="1">
      <c r="A60" s="2"/>
      <c r="B60" s="1" t="s">
        <v>115</v>
      </c>
      <c r="C60" s="1" t="s">
        <v>117</v>
      </c>
      <c r="D60" s="1" t="s">
        <v>36</v>
      </c>
      <c r="E60" s="13">
        <v>17.08</v>
      </c>
      <c r="F60" s="80" t="s">
        <v>5</v>
      </c>
      <c r="G60" s="1" t="s">
        <v>8</v>
      </c>
      <c r="H60" s="2"/>
      <c r="I60" s="2"/>
      <c r="J60" s="2"/>
      <c r="K60" s="2"/>
      <c r="L60" s="2"/>
      <c r="M60" s="2"/>
      <c r="N60" s="2"/>
      <c r="O60" s="2"/>
      <c r="P60" s="2"/>
      <c r="Q60" s="2"/>
      <c r="R60" s="2"/>
    </row>
    <row r="61" ht="15.75" customHeight="1">
      <c r="A61" s="2"/>
      <c r="B61" s="1" t="s">
        <v>107</v>
      </c>
      <c r="C61" s="1" t="s">
        <v>108</v>
      </c>
      <c r="D61" s="1" t="s">
        <v>36</v>
      </c>
      <c r="E61" s="13">
        <v>438.08</v>
      </c>
      <c r="F61" s="80" t="s">
        <v>5</v>
      </c>
      <c r="G61" s="1" t="s">
        <v>8</v>
      </c>
      <c r="H61" s="2"/>
      <c r="I61" s="2"/>
      <c r="J61" s="2"/>
      <c r="K61" s="2"/>
      <c r="L61" s="2"/>
      <c r="M61" s="2"/>
      <c r="N61" s="2"/>
      <c r="O61" s="2"/>
      <c r="P61" s="2"/>
      <c r="Q61" s="2"/>
      <c r="R61" s="2"/>
    </row>
    <row r="62" ht="15.75" customHeight="1">
      <c r="A62" s="2"/>
      <c r="B62" s="76" t="s">
        <v>107</v>
      </c>
      <c r="C62" s="1" t="s">
        <v>108</v>
      </c>
      <c r="D62" s="1" t="s">
        <v>36</v>
      </c>
      <c r="E62" s="13">
        <v>396.2731</v>
      </c>
      <c r="F62" s="77" t="s">
        <v>11</v>
      </c>
      <c r="G62" s="1" t="s">
        <v>8</v>
      </c>
      <c r="H62" s="2"/>
      <c r="I62" s="2"/>
      <c r="J62" s="2"/>
      <c r="K62" s="2"/>
      <c r="L62" s="2"/>
      <c r="M62" s="2"/>
      <c r="N62" s="2"/>
      <c r="O62" s="2"/>
      <c r="P62" s="2"/>
      <c r="Q62" s="2"/>
      <c r="R62" s="2"/>
    </row>
    <row r="63" ht="15.75" customHeight="1">
      <c r="A63" s="2"/>
      <c r="B63" s="1" t="s">
        <v>203</v>
      </c>
      <c r="C63" s="1" t="s">
        <v>204</v>
      </c>
      <c r="D63" s="1" t="s">
        <v>36</v>
      </c>
      <c r="E63" s="13">
        <v>41.1686</v>
      </c>
      <c r="F63" s="80" t="s">
        <v>5</v>
      </c>
      <c r="G63" s="1" t="s">
        <v>8</v>
      </c>
      <c r="H63" s="2"/>
      <c r="I63" s="2"/>
      <c r="J63" s="2"/>
      <c r="K63" s="2"/>
      <c r="L63" s="2"/>
      <c r="M63" s="2"/>
      <c r="N63" s="2"/>
      <c r="O63" s="2"/>
      <c r="P63" s="2"/>
      <c r="Q63" s="2"/>
      <c r="R63" s="2"/>
    </row>
    <row r="64" ht="15.75" customHeight="1">
      <c r="A64" s="2"/>
      <c r="B64" s="1" t="s">
        <v>206</v>
      </c>
      <c r="C64" s="1" t="s">
        <v>207</v>
      </c>
      <c r="D64" s="1" t="s">
        <v>36</v>
      </c>
      <c r="E64" s="13">
        <v>133.0</v>
      </c>
      <c r="F64" s="80" t="s">
        <v>5</v>
      </c>
      <c r="G64" s="1" t="s">
        <v>8</v>
      </c>
      <c r="H64" s="2"/>
      <c r="I64" s="2"/>
      <c r="J64" s="2"/>
      <c r="K64" s="2"/>
      <c r="L64" s="2"/>
      <c r="M64" s="2"/>
      <c r="N64" s="2"/>
      <c r="O64" s="2"/>
      <c r="P64" s="2"/>
      <c r="Q64" s="2"/>
      <c r="R64" s="2"/>
    </row>
    <row r="65" ht="15.75" customHeight="1">
      <c r="A65" s="2"/>
      <c r="B65" s="1" t="s">
        <v>209</v>
      </c>
      <c r="C65" s="1" t="s">
        <v>210</v>
      </c>
      <c r="D65" s="1" t="s">
        <v>36</v>
      </c>
      <c r="E65" s="13">
        <v>260.0</v>
      </c>
      <c r="F65" s="80" t="s">
        <v>5</v>
      </c>
      <c r="G65" s="1" t="s">
        <v>8</v>
      </c>
      <c r="H65" s="2"/>
      <c r="I65" s="2"/>
      <c r="J65" s="2"/>
      <c r="K65" s="2"/>
      <c r="L65" s="2"/>
      <c r="M65" s="2"/>
      <c r="N65" s="2"/>
      <c r="O65" s="2"/>
      <c r="P65" s="2"/>
      <c r="Q65" s="2"/>
      <c r="R65" s="2"/>
    </row>
    <row r="66" ht="15.75" customHeight="1">
      <c r="A66" s="2"/>
      <c r="B66" s="76" t="s">
        <v>56</v>
      </c>
      <c r="C66" s="1" t="s">
        <v>57</v>
      </c>
      <c r="D66" s="1" t="s">
        <v>36</v>
      </c>
      <c r="E66" s="13">
        <v>9.966</v>
      </c>
      <c r="F66" s="77" t="s">
        <v>11</v>
      </c>
      <c r="G66" s="1" t="s">
        <v>9</v>
      </c>
      <c r="H66" s="2"/>
      <c r="I66" s="2"/>
      <c r="J66" s="2"/>
      <c r="K66" s="2"/>
      <c r="L66" s="2"/>
      <c r="M66" s="2"/>
      <c r="N66" s="2"/>
      <c r="O66" s="2"/>
      <c r="P66" s="2"/>
      <c r="Q66" s="2"/>
      <c r="R66" s="2"/>
    </row>
    <row r="67" ht="15.75" customHeight="1">
      <c r="A67" s="2"/>
      <c r="B67" s="1" t="s">
        <v>61</v>
      </c>
      <c r="C67" s="1" t="s">
        <v>62</v>
      </c>
      <c r="D67" s="1" t="s">
        <v>36</v>
      </c>
      <c r="E67" s="13">
        <v>2.934</v>
      </c>
      <c r="F67" s="80" t="s">
        <v>5</v>
      </c>
      <c r="G67" s="1" t="s">
        <v>9</v>
      </c>
      <c r="H67" s="2"/>
      <c r="I67" s="2"/>
      <c r="J67" s="2"/>
      <c r="K67" s="2"/>
      <c r="L67" s="2"/>
      <c r="M67" s="2"/>
      <c r="N67" s="2"/>
      <c r="O67" s="2"/>
      <c r="P67" s="2"/>
      <c r="Q67" s="2"/>
      <c r="R67" s="2"/>
    </row>
    <row r="68" ht="15.75" customHeight="1">
      <c r="A68" s="2"/>
      <c r="B68" s="1" t="s">
        <v>86</v>
      </c>
      <c r="C68" s="1" t="s">
        <v>87</v>
      </c>
      <c r="D68" s="1" t="s">
        <v>36</v>
      </c>
      <c r="E68" s="13">
        <v>14.09</v>
      </c>
      <c r="F68" s="80" t="s">
        <v>5</v>
      </c>
      <c r="G68" s="1" t="s">
        <v>9</v>
      </c>
      <c r="H68" s="2"/>
      <c r="I68" s="2"/>
      <c r="J68" s="2"/>
      <c r="K68" s="2"/>
      <c r="L68" s="2"/>
      <c r="M68" s="2"/>
      <c r="N68" s="2"/>
      <c r="O68" s="2"/>
      <c r="P68" s="2"/>
      <c r="Q68" s="2"/>
      <c r="R68" s="2"/>
    </row>
    <row r="69" ht="15.75" customHeight="1">
      <c r="A69" s="2"/>
      <c r="B69" s="1" t="s">
        <v>81</v>
      </c>
      <c r="C69" s="1" t="s">
        <v>82</v>
      </c>
      <c r="D69" s="1" t="s">
        <v>36</v>
      </c>
      <c r="E69" s="13">
        <v>13.2</v>
      </c>
      <c r="F69" s="80" t="s">
        <v>5</v>
      </c>
      <c r="G69" s="1" t="s">
        <v>9</v>
      </c>
      <c r="H69" s="2"/>
      <c r="I69" s="2"/>
      <c r="J69" s="2"/>
      <c r="K69" s="2"/>
      <c r="L69" s="2"/>
      <c r="M69" s="2"/>
      <c r="N69" s="2"/>
      <c r="O69" s="2"/>
      <c r="P69" s="2"/>
      <c r="Q69" s="2"/>
      <c r="R69" s="2"/>
    </row>
    <row r="70" ht="15.75" customHeight="1">
      <c r="A70" s="2"/>
      <c r="B70" s="1" t="s">
        <v>66</v>
      </c>
      <c r="C70" s="1" t="s">
        <v>67</v>
      </c>
      <c r="D70" s="1" t="s">
        <v>36</v>
      </c>
      <c r="E70" s="13">
        <v>7.236</v>
      </c>
      <c r="F70" s="80" t="s">
        <v>5</v>
      </c>
      <c r="G70" s="1" t="s">
        <v>9</v>
      </c>
      <c r="H70" s="2"/>
      <c r="I70" s="2"/>
      <c r="J70" s="2"/>
      <c r="K70" s="2"/>
      <c r="L70" s="2"/>
      <c r="M70" s="2"/>
      <c r="N70" s="2"/>
      <c r="O70" s="2"/>
      <c r="P70" s="2"/>
      <c r="Q70" s="2"/>
      <c r="R70" s="2"/>
    </row>
    <row r="71" ht="15.75" customHeight="1">
      <c r="A71" s="2"/>
      <c r="B71" s="1" t="s">
        <v>51</v>
      </c>
      <c r="C71" s="1" t="s">
        <v>52</v>
      </c>
      <c r="D71" s="1" t="s">
        <v>36</v>
      </c>
      <c r="E71" s="13">
        <v>23.07</v>
      </c>
      <c r="F71" s="80" t="s">
        <v>5</v>
      </c>
      <c r="G71" s="1" t="s">
        <v>9</v>
      </c>
      <c r="H71" s="2"/>
      <c r="I71" s="2"/>
      <c r="J71" s="2"/>
      <c r="K71" s="2"/>
      <c r="L71" s="2"/>
      <c r="M71" s="2"/>
      <c r="N71" s="2"/>
      <c r="O71" s="2"/>
      <c r="P71" s="2"/>
      <c r="Q71" s="2"/>
      <c r="R71" s="2"/>
    </row>
    <row r="72" ht="15.75" customHeight="1">
      <c r="A72" s="2"/>
      <c r="B72" s="1" t="s">
        <v>76</v>
      </c>
      <c r="C72" s="1" t="s">
        <v>77</v>
      </c>
      <c r="D72" s="1" t="s">
        <v>36</v>
      </c>
      <c r="E72" s="13">
        <v>2.4608</v>
      </c>
      <c r="F72" s="80" t="s">
        <v>5</v>
      </c>
      <c r="G72" s="1" t="s">
        <v>9</v>
      </c>
      <c r="H72" s="2"/>
      <c r="I72" s="2"/>
      <c r="J72" s="2"/>
      <c r="K72" s="2"/>
      <c r="L72" s="2"/>
      <c r="M72" s="2"/>
      <c r="N72" s="2"/>
      <c r="O72" s="2"/>
      <c r="P72" s="2"/>
      <c r="Q72" s="2"/>
      <c r="R72" s="2"/>
    </row>
    <row r="73" ht="15.75" customHeight="1">
      <c r="A73" s="2"/>
      <c r="B73" s="1" t="s">
        <v>71</v>
      </c>
      <c r="C73" s="1" t="s">
        <v>72</v>
      </c>
      <c r="D73" s="1" t="s">
        <v>36</v>
      </c>
      <c r="E73" s="13">
        <v>4.8</v>
      </c>
      <c r="F73" s="80" t="s">
        <v>5</v>
      </c>
      <c r="G73" s="1" t="s">
        <v>9</v>
      </c>
      <c r="H73" s="2"/>
      <c r="I73" s="2"/>
      <c r="J73" s="2"/>
      <c r="K73" s="2"/>
      <c r="L73" s="2"/>
      <c r="M73" s="2"/>
      <c r="N73" s="2"/>
      <c r="O73" s="2"/>
      <c r="P73" s="2"/>
      <c r="Q73" s="2"/>
      <c r="R73" s="2"/>
    </row>
    <row r="74" ht="15.75" customHeight="1">
      <c r="A74" s="2"/>
      <c r="B74" s="2"/>
      <c r="C74" s="2"/>
      <c r="D74" s="2"/>
      <c r="E74" s="2"/>
      <c r="F74" s="2"/>
      <c r="G74" s="2"/>
      <c r="H74" s="2"/>
      <c r="I74" s="2"/>
      <c r="J74" s="2"/>
      <c r="K74" s="2"/>
      <c r="L74" s="2"/>
      <c r="M74" s="2"/>
      <c r="N74" s="2"/>
      <c r="O74" s="2"/>
      <c r="P74" s="2"/>
      <c r="Q74" s="2"/>
      <c r="R74" s="2"/>
    </row>
    <row r="75" ht="15.75" customHeight="1">
      <c r="A75" s="2"/>
      <c r="B75" s="2"/>
      <c r="C75" s="2"/>
      <c r="D75" s="2"/>
      <c r="E75" s="2"/>
      <c r="F75" s="2"/>
      <c r="G75" s="2"/>
      <c r="H75" s="2"/>
      <c r="I75" s="2"/>
      <c r="J75" s="2"/>
      <c r="K75" s="2"/>
      <c r="L75" s="2"/>
      <c r="M75" s="2"/>
      <c r="N75" s="2"/>
      <c r="O75" s="2"/>
      <c r="P75" s="2"/>
      <c r="Q75" s="2"/>
      <c r="R75" s="2"/>
    </row>
    <row r="76" ht="15.75" customHeight="1">
      <c r="A76" s="2"/>
      <c r="B76" s="2"/>
      <c r="C76" s="2"/>
      <c r="D76" s="2"/>
      <c r="E76" s="2"/>
      <c r="F76" s="2"/>
      <c r="G76" s="2"/>
      <c r="H76" s="2"/>
      <c r="I76" s="2"/>
      <c r="J76" s="2"/>
      <c r="K76" s="2"/>
      <c r="L76" s="2"/>
      <c r="M76" s="2"/>
      <c r="N76" s="2"/>
      <c r="O76" s="2"/>
      <c r="P76" s="2"/>
      <c r="Q76" s="2"/>
      <c r="R76" s="2"/>
    </row>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3">
    <mergeCell ref="H4:H6"/>
    <mergeCell ref="I4:Q6"/>
    <mergeCell ref="B5:C5"/>
    <mergeCell ref="B6:C6"/>
    <mergeCell ref="B7:C7"/>
    <mergeCell ref="B8:C8"/>
    <mergeCell ref="B1:C1"/>
    <mergeCell ref="G1:G6"/>
    <mergeCell ref="H1:H3"/>
    <mergeCell ref="I1:Q3"/>
    <mergeCell ref="B2:C2"/>
    <mergeCell ref="B3:C3"/>
    <mergeCell ref="B4:C4"/>
  </mergeCells>
  <printOptions/>
  <pageMargins bottom="0.787401575" footer="0.0" header="0.0" left="0.511811024" right="0.511811024" top="0.7874015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2026-08-21T10:12:57Z</dcterms:created>
  <dc:creator>Jose Airton Elesbao Ribeiro</dc:creator>
</cp:coreProperties>
</file>